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defaultThemeVersion="166925"/>
  <mc:AlternateContent xmlns:mc="http://schemas.openxmlformats.org/markup-compatibility/2006">
    <mc:Choice Requires="x15">
      <x15ac:absPath xmlns:x15ac="http://schemas.microsoft.com/office/spreadsheetml/2010/11/ac" url="M:\LON\Steel\Trade Remedies Cases\6. Rebar\UK Steel submission\Non Confidential\"/>
    </mc:Choice>
  </mc:AlternateContent>
  <xr:revisionPtr revIDLastSave="0" documentId="13_ncr:1_{5F45804E-4E42-4A8A-844A-EC0CC8491A18}" xr6:coauthVersionLast="47" xr6:coauthVersionMax="47" xr10:uidLastSave="{00000000-0000-0000-0000-000000000000}"/>
  <bookViews>
    <workbookView xWindow="-110" yWindow="-110" windowWidth="19420" windowHeight="10420" xr2:uid="{8BBBCFDE-5C39-8E42-8D42-AA93014159EA}"/>
  </bookViews>
  <sheets>
    <sheet name="1.Celsa COP" sheetId="1" r:id="rId1"/>
    <sheet name="2.CNV1(Mexico)" sheetId="2" r:id="rId2"/>
    <sheet name="3.CNV1(Russia)" sheetId="6" r:id="rId3"/>
    <sheet name="4.Billets and RM Imports" sheetId="4" r:id="rId4"/>
    <sheet name="5.Energy-Labour costs" sheetId="3" r:id="rId5"/>
    <sheet name="6.SGA.Profit" sheetId="5"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19" i="5" l="1"/>
  <c r="B20" i="5"/>
  <c r="B19" i="5"/>
  <c r="M18" i="5"/>
  <c r="M20" i="5" l="1"/>
  <c r="B21" i="5"/>
  <c r="D41" i="5"/>
  <c r="D42" i="5" l="1"/>
  <c r="K20" i="2" l="1"/>
  <c r="B40" i="1" l="1"/>
</calcChain>
</file>

<file path=xl/sharedStrings.xml><?xml version="1.0" encoding="utf-8"?>
<sst xmlns="http://schemas.openxmlformats.org/spreadsheetml/2006/main" count="223" uniqueCount="142">
  <si>
    <t>Cost to make:</t>
  </si>
  <si>
    <t>All PCNs</t>
  </si>
  <si>
    <t>(A) Direct costs</t>
  </si>
  <si>
    <t>(B) Manufacturing overheads</t>
  </si>
  <si>
    <t>Depreciation</t>
  </si>
  <si>
    <t>Cost to sell:</t>
  </si>
  <si>
    <t>(A) Selling costs (please breakdown)</t>
  </si>
  <si>
    <t>(B) Administrative &amp; general costs (please breakdown)</t>
  </si>
  <si>
    <t>(C) Others</t>
  </si>
  <si>
    <t>Celsa Rebar Cost of Production</t>
  </si>
  <si>
    <t>Per Unit</t>
  </si>
  <si>
    <t>Scrap metal</t>
  </si>
  <si>
    <t>Ferro alloys</t>
  </si>
  <si>
    <t>Labour</t>
  </si>
  <si>
    <t>Other direct costs</t>
  </si>
  <si>
    <t>Energy</t>
  </si>
  <si>
    <t>Total manufacturing cost</t>
  </si>
  <si>
    <t>SGA</t>
  </si>
  <si>
    <t>Financial Costs</t>
  </si>
  <si>
    <t>%manufcost</t>
  </si>
  <si>
    <t>%totalcost</t>
  </si>
  <si>
    <t>UK</t>
  </si>
  <si>
    <t>Russia</t>
  </si>
  <si>
    <t>Mexico</t>
  </si>
  <si>
    <t>The Conference Board</t>
  </si>
  <si>
    <t>https://conference-board.org/ilcprogram/index.cfm?id=38269</t>
  </si>
  <si>
    <t>% of UK</t>
  </si>
  <si>
    <t>Natural Gas prices for Business (Dec 20) (kwh USD)</t>
  </si>
  <si>
    <t xml:space="preserve">Hourly labour costs in USD </t>
  </si>
  <si>
    <t>https://ilostat.ilo.org/topics/labour-costs/</t>
  </si>
  <si>
    <t>ILOSTAT</t>
  </si>
  <si>
    <t>https://www.globalpetrolprices.com/Russia/electricity_prices/</t>
  </si>
  <si>
    <t>global prices.com</t>
  </si>
  <si>
    <t>Constructed Normal Value 1 - Mexico</t>
  </si>
  <si>
    <t>Tonnes</t>
  </si>
  <si>
    <t>GBP</t>
  </si>
  <si>
    <t>Price</t>
  </si>
  <si>
    <t>Iron Ores</t>
  </si>
  <si>
    <t>Coal</t>
  </si>
  <si>
    <t>Coke</t>
  </si>
  <si>
    <t>Iron Ore Pellets</t>
  </si>
  <si>
    <t xml:space="preserve">Scrap </t>
  </si>
  <si>
    <t>Billets</t>
  </si>
  <si>
    <t>MEXICO</t>
  </si>
  <si>
    <t>RUSSIA</t>
  </si>
  <si>
    <t>Billet Price</t>
  </si>
  <si>
    <t>Prices</t>
  </si>
  <si>
    <t>Material</t>
  </si>
  <si>
    <t>Billet</t>
  </si>
  <si>
    <t>Raw</t>
  </si>
  <si>
    <t>ENERGY COSTS</t>
  </si>
  <si>
    <t>Electricity prices for business (Sept 20) (kWh USD)</t>
  </si>
  <si>
    <t>LABOUR COSTS</t>
  </si>
  <si>
    <t>% of UK labour costs</t>
  </si>
  <si>
    <t>% of UK elec costs</t>
  </si>
  <si>
    <t>Average % of UK energy costs for elec and gas</t>
  </si>
  <si>
    <t>Celsa COP</t>
  </si>
  <si>
    <t>Yield of scrap</t>
  </si>
  <si>
    <t>metal to rebar</t>
  </si>
  <si>
    <t>Scrap metal cost calculation for Mexico</t>
  </si>
  <si>
    <t>Use UK price (only 3.18% of total costs)</t>
  </si>
  <si>
    <t>Ternium y/e 2020</t>
  </si>
  <si>
    <t>y/e 31 Decemer 2020</t>
  </si>
  <si>
    <t>1) CALCULATION OF % PROFIT AND SGA</t>
  </si>
  <si>
    <t>Revenue</t>
  </si>
  <si>
    <t>Steel Segment ('000 USD)</t>
  </si>
  <si>
    <t>y/e 31 Dec 2020</t>
  </si>
  <si>
    <t>Cost of Sales</t>
  </si>
  <si>
    <t>Gross Profit</t>
  </si>
  <si>
    <t>Page F-41 - Ternium Management Report</t>
  </si>
  <si>
    <t>General and Administrative Expenses</t>
  </si>
  <si>
    <t>Net Sales</t>
  </si>
  <si>
    <t>Selling Expenses</t>
  </si>
  <si>
    <t>Net impairment losses on financial assets</t>
  </si>
  <si>
    <t>Other operating income/(expenses), net</t>
  </si>
  <si>
    <t>Taxes other than income tax</t>
  </si>
  <si>
    <t>Other income</t>
  </si>
  <si>
    <t>Operating profit</t>
  </si>
  <si>
    <t>Net Profit</t>
  </si>
  <si>
    <t>Profit % of total costs</t>
  </si>
  <si>
    <t>SGA % of total costs</t>
  </si>
  <si>
    <t>Total Costs (from above)</t>
  </si>
  <si>
    <t>2) Calculation of % MANUFACTURING OVERHEADS</t>
  </si>
  <si>
    <t xml:space="preserve"> Cost of Sales 2020 TOTAL COMPANY</t>
  </si>
  <si>
    <t>Page F-43 - charges for the year</t>
  </si>
  <si>
    <t>Raw Materials</t>
  </si>
  <si>
    <t>Direct Costs</t>
  </si>
  <si>
    <t xml:space="preserve"> Services and Fees </t>
  </si>
  <si>
    <t xml:space="preserve"> Labour Cost </t>
  </si>
  <si>
    <t xml:space="preserve"> Deprecitation </t>
  </si>
  <si>
    <t xml:space="preserve"> Amortization </t>
  </si>
  <si>
    <t xml:space="preserve"> Maintenance Expenses </t>
  </si>
  <si>
    <t xml:space="preserve"> Office expenses </t>
  </si>
  <si>
    <t xml:space="preserve"> Insurance </t>
  </si>
  <si>
    <t xml:space="preserve"> Charge of obsolescence allowance </t>
  </si>
  <si>
    <t xml:space="preserve"> Recovery from sales of scrap/by-products </t>
  </si>
  <si>
    <t xml:space="preserve"> Others </t>
  </si>
  <si>
    <t>Total Cost of Sales</t>
  </si>
  <si>
    <t>Charges for year</t>
  </si>
  <si>
    <t>Manuf Overheads</t>
  </si>
  <si>
    <r>
      <t xml:space="preserve">NLMK - millions USD - </t>
    </r>
    <r>
      <rPr>
        <b/>
        <sz val="12"/>
        <color theme="1"/>
        <rFont val="Calibri (Body)"/>
      </rPr>
      <t>Page 10 NLMK Financial Statements 2020</t>
    </r>
  </si>
  <si>
    <t>Ternium accounts indicate that other directs costs and depreciation are 5.3% and 7.6% of manufacturing costs respectively</t>
  </si>
  <si>
    <t>5.3% of manufacturing cost from Ternium accounts (see calculation below)</t>
  </si>
  <si>
    <t>7.6% of maufacturing cost from Ternium accounts (see calculation below)</t>
  </si>
  <si>
    <t>Total Costs</t>
  </si>
  <si>
    <t>Constructed Normal Value</t>
  </si>
  <si>
    <t>Not available - use UK financial costs (only 1.61% of total costs)</t>
  </si>
  <si>
    <t>Ternium accounts indicate that SGA is 9.35% of total costs</t>
  </si>
  <si>
    <t>Calculation of Other Direct Costs, Depreciation and SGA amounts</t>
  </si>
  <si>
    <t>Scrap metal cost calculation for Russia</t>
  </si>
  <si>
    <t>Constructed Normal Value 1 - Russia</t>
  </si>
  <si>
    <t>Note - NLMK accounts do not contain breakdown to calculate 'other direct costs' and 'depreciation'</t>
  </si>
  <si>
    <t>Therefore, the Ternium data is used as the best information available for these two cost items</t>
  </si>
  <si>
    <t>NLMK accounts indicate that SGA is 16.75% of total costs</t>
  </si>
  <si>
    <t>16.75% of total costs from Ternium accounts (see calculation below)</t>
  </si>
  <si>
    <t>29.12% profit</t>
  </si>
  <si>
    <t>See tab 5 for NLMK SGA and profit %</t>
  </si>
  <si>
    <t>See tab 4 for Russia Energy and Labour Costs</t>
  </si>
  <si>
    <t>53% of Celsa labour costs</t>
  </si>
  <si>
    <t>29% of Celsa energy costs</t>
  </si>
  <si>
    <t>MEXICO AND RUSSIA INPUT PRICES FOR USE IN CONSTRUCTED NORMAL VALUES</t>
  </si>
  <si>
    <t>(see tab 4 for Mexico scrap metal price)</t>
  </si>
  <si>
    <t>Cost of scrap metal</t>
  </si>
  <si>
    <t>Profit</t>
  </si>
  <si>
    <t>+</t>
  </si>
  <si>
    <t>(see Annex 5.4)</t>
  </si>
  <si>
    <t>(see Annex 5.5)</t>
  </si>
  <si>
    <t>Ternium accounts indicate that other direct costs and depreciation are 5.3% and 7.6% of manufacturing costs respectively</t>
  </si>
  <si>
    <t>(see tab 4 for Russia scrap metal price)</t>
  </si>
  <si>
    <t>in manufacture of 1 tonne rebar</t>
  </si>
  <si>
    <t>of 1 tonne of rebar</t>
  </si>
  <si>
    <t>Cost of scrap metal for manufacture</t>
  </si>
  <si>
    <t>(400-500)</t>
  </si>
  <si>
    <t>CONFIDENTIAL DATA REDACTED</t>
  </si>
  <si>
    <t>(10-30)%</t>
  </si>
  <si>
    <t>(50-70)%</t>
  </si>
  <si>
    <t>(40-60)%</t>
  </si>
  <si>
    <t>(20-40)%</t>
  </si>
  <si>
    <t>(10-20)%</t>
  </si>
  <si>
    <t>(20-30)%</t>
  </si>
  <si>
    <t>(5-15)%</t>
  </si>
  <si>
    <t>(85-95)%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</si>
</sst>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quot;£&quot;#,##0.00_);[Red]\(&quot;£&quot;#,##0.00\)"/>
    <numFmt numFmtId="165" formatCode="_(&quot;£&quot;* #,##0.00_);_(&quot;£&quot;* \(#,##0.00\);_(&quot;£&quot;* &quot;-&quot;??_);_(@_)"/>
    <numFmt numFmtId="166" formatCode="_(* #,##0.00_);_(* \(#,##0.00\);_(* &quot;-&quot;??_);_(@_)"/>
    <numFmt numFmtId="167" formatCode="&quot; &quot;#,##0&quot; &quot;;&quot;-&quot;#,##0&quot; &quot;;&quot; -&quot;00&quot; &quot;;&quot; &quot;@&quot; &quot;"/>
    <numFmt numFmtId="168" formatCode="0.0%"/>
    <numFmt numFmtId="169" formatCode="_([$$-409]* #,##0_);_([$$-409]* \(#,##0\);_([$$-409]* &quot;-&quot;??_);_(@_)"/>
  </numFmts>
  <fonts count="23">
    <font>
      <sz val="12"/>
      <color theme="1"/>
      <name val="Calibri"/>
      <family val="2"/>
      <scheme val="minor"/>
    </font>
    <font>
      <sz val="12"/>
      <color theme="1"/>
      <name val="Calibri"/>
      <family val="2"/>
      <scheme val="minor"/>
    </font>
    <font>
      <b/>
      <sz val="12"/>
      <color theme="1"/>
      <name val="Calibri"/>
      <family val="2"/>
      <scheme val="minor"/>
    </font>
    <font>
      <b/>
      <i/>
      <sz val="10"/>
      <color rgb="FF000000"/>
      <name val="Arial"/>
      <family val="2"/>
    </font>
    <font>
      <sz val="10"/>
      <color rgb="FF000000"/>
      <name val="Arial"/>
      <family val="2"/>
    </font>
    <font>
      <b/>
      <i/>
      <sz val="10"/>
      <color rgb="FFFFFFFF"/>
      <name val="Arial"/>
      <family val="2"/>
    </font>
    <font>
      <b/>
      <sz val="10"/>
      <color rgb="FF000000"/>
      <name val="Arial"/>
      <family val="2"/>
    </font>
    <font>
      <sz val="10"/>
      <color theme="1"/>
      <name val="Calibri"/>
      <family val="2"/>
      <scheme val="minor"/>
    </font>
    <font>
      <b/>
      <i/>
      <sz val="14"/>
      <color rgb="FF000000"/>
      <name val="Arial"/>
      <family val="2"/>
    </font>
    <font>
      <sz val="11"/>
      <color rgb="FF000000"/>
      <name val="Arial"/>
      <family val="2"/>
    </font>
    <font>
      <b/>
      <i/>
      <sz val="11"/>
      <color rgb="FFFFFFFF"/>
      <name val="Arial"/>
      <family val="2"/>
    </font>
    <font>
      <b/>
      <u/>
      <sz val="11"/>
      <color rgb="FF000000"/>
      <name val="Arial"/>
      <family val="2"/>
    </font>
    <font>
      <b/>
      <sz val="11"/>
      <color rgb="FF000000"/>
      <name val="Arial"/>
      <family val="2"/>
    </font>
    <font>
      <sz val="14"/>
      <color theme="1"/>
      <name val="Calibri"/>
      <family val="2"/>
      <scheme val="minor"/>
    </font>
    <font>
      <b/>
      <sz val="14"/>
      <color theme="1"/>
      <name val="Calibri"/>
      <family val="2"/>
      <scheme val="minor"/>
    </font>
    <font>
      <u/>
      <sz val="14"/>
      <color theme="1"/>
      <name val="Calibri"/>
      <family val="2"/>
      <scheme val="minor"/>
    </font>
    <font>
      <u/>
      <sz val="12"/>
      <color rgb="FF000000"/>
      <name val="Calibri"/>
      <family val="2"/>
      <scheme val="minor"/>
    </font>
    <font>
      <sz val="12"/>
      <color rgb="FF000000"/>
      <name val="Calibri"/>
      <family val="2"/>
      <scheme val="minor"/>
    </font>
    <font>
      <b/>
      <sz val="12"/>
      <color theme="1"/>
      <name val="Calibri (Body)"/>
    </font>
    <font>
      <b/>
      <u/>
      <sz val="14"/>
      <color theme="1"/>
      <name val="Calibri"/>
      <family val="2"/>
      <scheme val="minor"/>
    </font>
    <font>
      <sz val="14"/>
      <color rgb="FF000000"/>
      <name val="Calibri"/>
      <family val="2"/>
      <scheme val="minor"/>
    </font>
    <font>
      <b/>
      <u/>
      <sz val="10"/>
      <color theme="1"/>
      <name val="Calibri"/>
      <family val="2"/>
      <scheme val="minor"/>
    </font>
    <font>
      <sz val="14"/>
      <color rgb="FFFF0000"/>
      <name val="Calibri"/>
      <family val="2"/>
      <scheme val="minor"/>
    </font>
  </fonts>
  <fills count="17">
    <fill>
      <patternFill patternType="none"/>
    </fill>
    <fill>
      <patternFill patternType="gray125"/>
    </fill>
    <fill>
      <patternFill patternType="solid">
        <fgColor rgb="FFFFFFFF"/>
        <bgColor rgb="FFFFFFFF"/>
      </patternFill>
    </fill>
    <fill>
      <patternFill patternType="solid">
        <fgColor rgb="FFC00000"/>
        <bgColor rgb="FFC00000"/>
      </patternFill>
    </fill>
    <fill>
      <patternFill patternType="solid">
        <fgColor rgb="FFD0CECE"/>
        <bgColor rgb="FFD0CECE"/>
      </patternFill>
    </fill>
    <fill>
      <patternFill patternType="solid">
        <fgColor rgb="FFE7E6E6"/>
        <bgColor rgb="FFE7E6E6"/>
      </patternFill>
    </fill>
    <fill>
      <patternFill patternType="solid">
        <fgColor rgb="FFFFF2CC"/>
        <bgColor rgb="FFFFF2CC"/>
      </patternFill>
    </fill>
    <fill>
      <patternFill patternType="solid">
        <fgColor theme="6" tint="0.79998168889431442"/>
        <bgColor indexed="64"/>
      </patternFill>
    </fill>
    <fill>
      <patternFill patternType="solid">
        <fgColor theme="8" tint="0.59999389629810485"/>
        <bgColor indexed="64"/>
      </patternFill>
    </fill>
    <fill>
      <patternFill patternType="solid">
        <fgColor theme="7" tint="0.59999389629810485"/>
        <bgColor indexed="64"/>
      </patternFill>
    </fill>
    <fill>
      <patternFill patternType="solid">
        <fgColor theme="5" tint="0.59999389629810485"/>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C6E0B4"/>
        <bgColor rgb="FF000000"/>
      </patternFill>
    </fill>
  </fills>
  <borders count="81">
    <border>
      <left/>
      <right/>
      <top/>
      <bottom/>
      <diagonal/>
    </border>
    <border>
      <left style="medium">
        <color rgb="FF000000"/>
      </left>
      <right style="medium">
        <color rgb="FF000000"/>
      </right>
      <top style="medium">
        <color rgb="FF000000"/>
      </top>
      <bottom style="medium">
        <color rgb="FF000000"/>
      </bottom>
      <diagonal/>
    </border>
    <border>
      <left/>
      <right style="thin">
        <color rgb="FF000000"/>
      </right>
      <top style="medium">
        <color rgb="FF000000"/>
      </top>
      <bottom style="medium">
        <color rgb="FF000000"/>
      </bottom>
      <diagonal/>
    </border>
    <border>
      <left style="medium">
        <color rgb="FF000000"/>
      </left>
      <right/>
      <top style="medium">
        <color rgb="FF000000"/>
      </top>
      <bottom style="thin">
        <color rgb="FF000000"/>
      </bottom>
      <diagonal/>
    </border>
    <border>
      <left/>
      <right style="thin">
        <color rgb="FF000000"/>
      </right>
      <top style="medium">
        <color rgb="FF000000"/>
      </top>
      <bottom style="thin">
        <color rgb="FF000000"/>
      </bottom>
      <diagonal/>
    </border>
    <border>
      <left style="medium">
        <color rgb="FF000000"/>
      </left>
      <right/>
      <top/>
      <bottom style="thin">
        <color rgb="FF000000"/>
      </bottom>
      <diagonal/>
    </border>
    <border>
      <left style="medium">
        <color rgb="FF000000"/>
      </left>
      <right style="thin">
        <color rgb="FF000000"/>
      </right>
      <top/>
      <bottom style="thin">
        <color rgb="FF000000"/>
      </bottom>
      <diagonal/>
    </border>
    <border>
      <left/>
      <right style="thin">
        <color rgb="FF000000"/>
      </right>
      <top/>
      <bottom style="thin">
        <color rgb="FF000000"/>
      </bottom>
      <diagonal/>
    </border>
    <border>
      <left style="medium">
        <color rgb="FF000000"/>
      </left>
      <right/>
      <top/>
      <bottom/>
      <diagonal/>
    </border>
    <border>
      <left style="medium">
        <color rgb="FF000000"/>
      </left>
      <right style="thin">
        <color rgb="FF000000"/>
      </right>
      <top/>
      <bottom/>
      <diagonal/>
    </border>
    <border>
      <left style="medium">
        <color rgb="FF000000"/>
      </left>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medium">
        <color rgb="FF000000"/>
      </left>
      <right/>
      <top style="thin">
        <color rgb="FF000000"/>
      </top>
      <bottom style="medium">
        <color rgb="FF000000"/>
      </bottom>
      <diagonal/>
    </border>
    <border>
      <left style="medium">
        <color rgb="FF000000"/>
      </left>
      <right style="thin">
        <color rgb="FF000000"/>
      </right>
      <top style="thin">
        <color rgb="FF000000"/>
      </top>
      <bottom style="medium">
        <color rgb="FF000000"/>
      </bottom>
      <diagonal/>
    </border>
    <border>
      <left style="medium">
        <color rgb="FF000000"/>
      </left>
      <right/>
      <top/>
      <bottom style="medium">
        <color rgb="FF000000"/>
      </bottom>
      <diagonal/>
    </border>
    <border>
      <left/>
      <right style="thin">
        <color rgb="FF000000"/>
      </right>
      <top/>
      <bottom style="medium">
        <color rgb="FF000000"/>
      </bottom>
      <diagonal/>
    </border>
    <border>
      <left style="medium">
        <color rgb="FF000000"/>
      </left>
      <right style="medium">
        <color rgb="FF000000"/>
      </right>
      <top style="medium">
        <color rgb="FF000000"/>
      </top>
      <bottom style="thin">
        <color rgb="FF000000"/>
      </bottom>
      <diagonal/>
    </border>
    <border>
      <left style="medium">
        <color rgb="FF000000"/>
      </left>
      <right style="medium">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medium">
        <color rgb="FF000000"/>
      </left>
      <right style="medium">
        <color rgb="FF000000"/>
      </right>
      <top/>
      <bottom/>
      <diagonal/>
    </border>
    <border>
      <left style="thin">
        <color rgb="FF000000"/>
      </left>
      <right style="thin">
        <color rgb="FF000000"/>
      </right>
      <top style="thin">
        <color rgb="FF000000"/>
      </top>
      <bottom/>
      <diagonal/>
    </border>
    <border>
      <left style="medium">
        <color rgb="FF000000"/>
      </left>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thin">
        <color rgb="FF000000"/>
      </right>
      <top/>
      <bottom/>
      <diagonal/>
    </border>
    <border>
      <left style="thin">
        <color rgb="FF000000"/>
      </left>
      <right style="thin">
        <color rgb="FF000000"/>
      </right>
      <top style="medium">
        <color rgb="FF000000"/>
      </top>
      <bottom style="thin">
        <color rgb="FF000000"/>
      </bottom>
      <diagonal/>
    </border>
    <border>
      <left style="thin">
        <color rgb="FF000000"/>
      </left>
      <right style="thin">
        <color rgb="FF000000"/>
      </right>
      <top style="thin">
        <color rgb="FF000000"/>
      </top>
      <bottom style="medium">
        <color rgb="FF000000"/>
      </bottom>
      <diagonal/>
    </border>
    <border>
      <left style="medium">
        <color rgb="FF000000"/>
      </left>
      <right style="medium">
        <color rgb="FF000000"/>
      </right>
      <top style="thin">
        <color rgb="FF000000"/>
      </top>
      <bottom/>
      <diagonal/>
    </border>
    <border>
      <left/>
      <right style="thin">
        <color rgb="FF000000"/>
      </right>
      <top style="medium">
        <color rgb="FF000000"/>
      </top>
      <bottom/>
      <diagonal/>
    </border>
    <border>
      <left style="medium">
        <color rgb="FF000000"/>
      </left>
      <right style="medium">
        <color rgb="FF000000"/>
      </right>
      <top style="medium">
        <color rgb="FF000000"/>
      </top>
      <bottom/>
      <diagonal/>
    </border>
    <border>
      <left style="thin">
        <color rgb="FF000000"/>
      </left>
      <right style="thin">
        <color rgb="FF000000"/>
      </right>
      <top style="medium">
        <color rgb="FF000000"/>
      </top>
      <bottom/>
      <diagonal/>
    </border>
    <border>
      <left style="medium">
        <color rgb="FF000000"/>
      </left>
      <right style="medium">
        <color rgb="FF000000"/>
      </right>
      <top style="thin">
        <color rgb="FF000000"/>
      </top>
      <bottom style="medium">
        <color rgb="FF000000"/>
      </bottom>
      <diagonal/>
    </border>
    <border>
      <left/>
      <right/>
      <top style="thin">
        <color indexed="64"/>
      </top>
      <bottom style="thin">
        <color indexed="64"/>
      </bottom>
      <diagonal/>
    </border>
    <border>
      <left/>
      <right/>
      <top/>
      <bottom style="thin">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medium">
        <color indexed="64"/>
      </right>
      <top style="thick">
        <color indexed="64"/>
      </top>
      <bottom style="thin">
        <color indexed="64"/>
      </bottom>
      <diagonal/>
    </border>
    <border>
      <left style="medium">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medium">
        <color indexed="64"/>
      </right>
      <top style="thin">
        <color indexed="64"/>
      </top>
      <bottom style="thick">
        <color indexed="64"/>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right style="thin">
        <color indexed="64"/>
      </right>
      <top style="thick">
        <color indexed="64"/>
      </top>
      <bottom style="thick">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ck">
        <color indexed="64"/>
      </top>
      <bottom style="medium">
        <color indexed="64"/>
      </bottom>
      <diagonal/>
    </border>
    <border>
      <left style="thin">
        <color indexed="64"/>
      </left>
      <right style="thin">
        <color indexed="64"/>
      </right>
      <top style="thick">
        <color indexed="64"/>
      </top>
      <bottom style="medium">
        <color indexed="64"/>
      </bottom>
      <diagonal/>
    </border>
    <border>
      <left style="thin">
        <color indexed="64"/>
      </left>
      <right style="medium">
        <color indexed="64"/>
      </right>
      <top style="thick">
        <color indexed="64"/>
      </top>
      <bottom style="medium">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style="medium">
        <color indexed="64"/>
      </left>
      <right/>
      <top style="thin">
        <color indexed="64"/>
      </top>
      <bottom/>
      <diagonal/>
    </border>
  </borders>
  <cellStyleXfs count="4">
    <xf numFmtId="0" fontId="0" fillId="0" borderId="0"/>
    <xf numFmtId="166" fontId="1" fillId="0" borderId="0" applyFont="0" applyFill="0" applyBorder="0" applyAlignment="0" applyProtection="0"/>
    <xf numFmtId="165" fontId="1" fillId="0" borderId="0" applyFont="0" applyFill="0" applyBorder="0" applyAlignment="0" applyProtection="0"/>
    <xf numFmtId="9" fontId="1" fillId="0" borderId="0" applyFont="0" applyFill="0" applyBorder="0" applyAlignment="0" applyProtection="0"/>
  </cellStyleXfs>
  <cellXfs count="224">
    <xf numFmtId="0" fontId="0" fillId="0" borderId="0" xfId="0"/>
    <xf numFmtId="0" fontId="3" fillId="0" borderId="0" xfId="0" applyFont="1" applyAlignment="1">
      <alignment horizontal="left"/>
    </xf>
    <xf numFmtId="0" fontId="4" fillId="2" borderId="0" xfId="0" applyFont="1" applyFill="1" applyAlignment="1">
      <alignment horizontal="left"/>
    </xf>
    <xf numFmtId="0" fontId="5" fillId="3" borderId="1" xfId="0" applyFont="1" applyFill="1" applyBorder="1" applyAlignment="1">
      <alignment horizontal="center" vertical="center"/>
    </xf>
    <xf numFmtId="0" fontId="6" fillId="4" borderId="2" xfId="0" applyFont="1" applyFill="1" applyBorder="1" applyAlignment="1">
      <alignment horizontal="center" vertical="center"/>
    </xf>
    <xf numFmtId="0" fontId="4" fillId="5" borderId="3" xfId="0" applyFont="1" applyFill="1" applyBorder="1" applyAlignment="1">
      <alignment horizontal="left" indent="1"/>
    </xf>
    <xf numFmtId="3" fontId="4" fillId="0" borderId="4" xfId="0" applyNumberFormat="1" applyFont="1" applyBorder="1" applyAlignment="1">
      <alignment horizontal="center" vertical="center"/>
    </xf>
    <xf numFmtId="0" fontId="4" fillId="5" borderId="5" xfId="0" applyFont="1" applyFill="1" applyBorder="1" applyAlignment="1">
      <alignment horizontal="left" vertical="center" indent="3"/>
    </xf>
    <xf numFmtId="4" fontId="4" fillId="0" borderId="6" xfId="0" applyNumberFormat="1" applyFont="1" applyBorder="1" applyAlignment="1">
      <alignment horizontal="center" vertical="center"/>
    </xf>
    <xf numFmtId="4" fontId="4" fillId="0" borderId="7" xfId="0" applyNumberFormat="1" applyFont="1" applyBorder="1" applyAlignment="1">
      <alignment horizontal="center" vertical="center"/>
    </xf>
    <xf numFmtId="0" fontId="4" fillId="5" borderId="5" xfId="0" applyFont="1" applyFill="1" applyBorder="1" applyAlignment="1">
      <alignment horizontal="left" vertical="center" indent="1"/>
    </xf>
    <xf numFmtId="0" fontId="4" fillId="5" borderId="8" xfId="0" applyFont="1" applyFill="1" applyBorder="1" applyAlignment="1">
      <alignment horizontal="left" vertical="center" indent="1"/>
    </xf>
    <xf numFmtId="4" fontId="4" fillId="0" borderId="9" xfId="0" applyNumberFormat="1" applyFont="1" applyBorder="1" applyAlignment="1">
      <alignment horizontal="center" vertical="center"/>
    </xf>
    <xf numFmtId="0" fontId="4" fillId="5" borderId="10" xfId="0" applyFont="1" applyFill="1" applyBorder="1" applyAlignment="1">
      <alignment horizontal="left" vertical="center" indent="1"/>
    </xf>
    <xf numFmtId="4" fontId="4" fillId="0" borderId="11" xfId="0" applyNumberFormat="1" applyFont="1" applyBorder="1" applyAlignment="1">
      <alignment horizontal="center" vertical="center"/>
    </xf>
    <xf numFmtId="0" fontId="4" fillId="5" borderId="12" xfId="0" applyFont="1" applyFill="1" applyBorder="1" applyAlignment="1">
      <alignment horizontal="left" vertical="center" indent="1"/>
    </xf>
    <xf numFmtId="4" fontId="4" fillId="0" borderId="13" xfId="0" applyNumberFormat="1" applyFont="1" applyBorder="1" applyAlignment="1">
      <alignment horizontal="center" vertical="center"/>
    </xf>
    <xf numFmtId="0" fontId="6" fillId="4" borderId="14" xfId="0" applyFont="1" applyFill="1" applyBorder="1" applyAlignment="1">
      <alignment horizontal="left"/>
    </xf>
    <xf numFmtId="4" fontId="4" fillId="6" borderId="15" xfId="0" applyNumberFormat="1" applyFont="1" applyFill="1" applyBorder="1" applyAlignment="1">
      <alignment horizontal="center" vertical="center"/>
    </xf>
    <xf numFmtId="0" fontId="4" fillId="5" borderId="16" xfId="0" applyFont="1" applyFill="1" applyBorder="1" applyAlignment="1">
      <alignment horizontal="left" indent="1"/>
    </xf>
    <xf numFmtId="0" fontId="4" fillId="5" borderId="17" xfId="0" applyFont="1" applyFill="1" applyBorder="1" applyAlignment="1">
      <alignment horizontal="left" indent="1"/>
    </xf>
    <xf numFmtId="0" fontId="4" fillId="0" borderId="7" xfId="0" applyFont="1" applyBorder="1" applyAlignment="1">
      <alignment horizontal="center" vertical="center"/>
    </xf>
    <xf numFmtId="4" fontId="4" fillId="0" borderId="18" xfId="0" applyNumberFormat="1" applyFont="1" applyBorder="1" applyAlignment="1">
      <alignment horizontal="center" vertical="center"/>
    </xf>
    <xf numFmtId="0" fontId="4" fillId="5" borderId="17" xfId="0" applyFont="1" applyFill="1" applyBorder="1" applyAlignment="1">
      <alignment horizontal="left" vertical="center" indent="1"/>
    </xf>
    <xf numFmtId="0" fontId="4" fillId="0" borderId="19" xfId="0" applyFont="1" applyBorder="1" applyAlignment="1">
      <alignment horizontal="center" vertical="center"/>
    </xf>
    <xf numFmtId="0" fontId="4" fillId="5" borderId="20" xfId="0" applyFont="1" applyFill="1" applyBorder="1" applyAlignment="1">
      <alignment horizontal="left" vertical="center" indent="1"/>
    </xf>
    <xf numFmtId="0" fontId="4" fillId="0" borderId="21" xfId="0" applyFont="1" applyBorder="1" applyAlignment="1">
      <alignment horizontal="center" vertical="center"/>
    </xf>
    <xf numFmtId="0" fontId="6" fillId="4" borderId="22" xfId="0" applyFont="1" applyFill="1" applyBorder="1" applyAlignment="1">
      <alignment horizontal="left" vertical="center"/>
    </xf>
    <xf numFmtId="167" fontId="4" fillId="6" borderId="23" xfId="1" applyNumberFormat="1" applyFont="1" applyFill="1" applyBorder="1" applyAlignment="1">
      <alignment horizontal="center" vertical="center"/>
    </xf>
    <xf numFmtId="0" fontId="6" fillId="5" borderId="8" xfId="0" applyFont="1" applyFill="1" applyBorder="1" applyAlignment="1">
      <alignment horizontal="left" vertical="center" wrapText="1"/>
    </xf>
    <xf numFmtId="4" fontId="4" fillId="6" borderId="24" xfId="0" applyNumberFormat="1" applyFont="1" applyFill="1" applyBorder="1" applyAlignment="1">
      <alignment horizontal="center" vertical="center"/>
    </xf>
    <xf numFmtId="0" fontId="6" fillId="5" borderId="16" xfId="0" applyFont="1" applyFill="1" applyBorder="1" applyAlignment="1">
      <alignment horizontal="left" vertical="center" wrapText="1"/>
    </xf>
    <xf numFmtId="3" fontId="4" fillId="0" borderId="25" xfId="0" applyNumberFormat="1" applyFont="1" applyBorder="1" applyAlignment="1">
      <alignment horizontal="center" vertical="center"/>
    </xf>
    <xf numFmtId="0" fontId="6" fillId="5" borderId="14" xfId="0" applyFont="1" applyFill="1" applyBorder="1" applyAlignment="1">
      <alignment horizontal="left" vertical="center" wrapText="1"/>
    </xf>
    <xf numFmtId="3" fontId="4" fillId="0" borderId="26" xfId="0" applyNumberFormat="1" applyFont="1" applyBorder="1" applyAlignment="1">
      <alignment horizontal="center" vertical="center"/>
    </xf>
    <xf numFmtId="0" fontId="6" fillId="4" borderId="16" xfId="0" applyFont="1" applyFill="1" applyBorder="1" applyAlignment="1">
      <alignment horizontal="left" vertical="center" wrapText="1"/>
    </xf>
    <xf numFmtId="4" fontId="4" fillId="6" borderId="23" xfId="0" applyNumberFormat="1" applyFont="1" applyFill="1" applyBorder="1" applyAlignment="1">
      <alignment horizontal="center" vertical="center"/>
    </xf>
    <xf numFmtId="0" fontId="7" fillId="0" borderId="0" xfId="0" applyFont="1"/>
    <xf numFmtId="0" fontId="8" fillId="2" borderId="0" xfId="0" applyFont="1" applyFill="1" applyAlignment="1">
      <alignment horizontal="left"/>
    </xf>
    <xf numFmtId="0" fontId="9" fillId="2" borderId="0" xfId="0" applyFont="1" applyFill="1" applyAlignment="1">
      <alignment horizontal="left"/>
    </xf>
    <xf numFmtId="0" fontId="10" fillId="3" borderId="1" xfId="0" applyFont="1" applyFill="1" applyBorder="1" applyAlignment="1">
      <alignment horizontal="center" vertical="center"/>
    </xf>
    <xf numFmtId="0" fontId="11" fillId="2" borderId="0" xfId="0" applyFont="1" applyFill="1" applyAlignment="1">
      <alignment horizontal="left"/>
    </xf>
    <xf numFmtId="0" fontId="12" fillId="4" borderId="2" xfId="0" applyFont="1" applyFill="1" applyBorder="1" applyAlignment="1">
      <alignment horizontal="center" vertical="center"/>
    </xf>
    <xf numFmtId="0" fontId="9" fillId="5" borderId="16" xfId="0" applyFont="1" applyFill="1" applyBorder="1" applyAlignment="1">
      <alignment horizontal="left" indent="1"/>
    </xf>
    <xf numFmtId="3" fontId="9" fillId="0" borderId="25" xfId="0" applyNumberFormat="1" applyFont="1" applyBorder="1" applyAlignment="1">
      <alignment horizontal="center" vertical="center"/>
    </xf>
    <xf numFmtId="0" fontId="9" fillId="5" borderId="17" xfId="0" applyFont="1" applyFill="1" applyBorder="1" applyAlignment="1">
      <alignment horizontal="left" indent="1"/>
    </xf>
    <xf numFmtId="3" fontId="9" fillId="0" borderId="19" xfId="0" applyNumberFormat="1" applyFont="1" applyBorder="1" applyAlignment="1">
      <alignment horizontal="center" vertical="center"/>
    </xf>
    <xf numFmtId="0" fontId="9" fillId="5" borderId="27" xfId="0" applyFont="1" applyFill="1" applyBorder="1" applyAlignment="1">
      <alignment horizontal="left" indent="1"/>
    </xf>
    <xf numFmtId="3" fontId="9" fillId="0" borderId="21" xfId="0" applyNumberFormat="1" applyFont="1" applyBorder="1" applyAlignment="1">
      <alignment horizontal="center" vertical="center"/>
    </xf>
    <xf numFmtId="0" fontId="12" fillId="4" borderId="1" xfId="0" applyFont="1" applyFill="1" applyBorder="1" applyAlignment="1">
      <alignment horizontal="left"/>
    </xf>
    <xf numFmtId="3" fontId="9" fillId="6" borderId="2" xfId="0" applyNumberFormat="1" applyFont="1" applyFill="1" applyBorder="1" applyAlignment="1">
      <alignment horizontal="center" vertical="center"/>
    </xf>
    <xf numFmtId="0" fontId="9" fillId="5" borderId="17" xfId="0" applyFont="1" applyFill="1" applyBorder="1" applyAlignment="1">
      <alignment horizontal="left" vertical="center" indent="1"/>
    </xf>
    <xf numFmtId="4" fontId="9" fillId="0" borderId="18" xfId="0" applyNumberFormat="1" applyFont="1" applyBorder="1" applyAlignment="1">
      <alignment horizontal="center" vertical="center"/>
    </xf>
    <xf numFmtId="0" fontId="9" fillId="0" borderId="19" xfId="0" applyFont="1" applyBorder="1" applyAlignment="1">
      <alignment horizontal="center" vertical="center"/>
    </xf>
    <xf numFmtId="0" fontId="9" fillId="5" borderId="27" xfId="0" applyFont="1" applyFill="1" applyBorder="1" applyAlignment="1">
      <alignment horizontal="left" vertical="center" indent="1"/>
    </xf>
    <xf numFmtId="0" fontId="9" fillId="0" borderId="21" xfId="0" applyFont="1" applyBorder="1" applyAlignment="1">
      <alignment horizontal="center" vertical="center"/>
    </xf>
    <xf numFmtId="4" fontId="9" fillId="6" borderId="28" xfId="0" applyNumberFormat="1" applyFont="1" applyFill="1" applyBorder="1" applyAlignment="1">
      <alignment horizontal="center"/>
    </xf>
    <xf numFmtId="0" fontId="12" fillId="5" borderId="29" xfId="0" applyFont="1" applyFill="1" applyBorder="1" applyAlignment="1">
      <alignment horizontal="left" wrapText="1"/>
    </xf>
    <xf numFmtId="0" fontId="12" fillId="5" borderId="1" xfId="0" applyFont="1" applyFill="1" applyBorder="1" applyAlignment="1">
      <alignment horizontal="left" vertical="center" wrapText="1"/>
    </xf>
    <xf numFmtId="4" fontId="9" fillId="0" borderId="30" xfId="0" applyNumberFormat="1" applyFont="1" applyBorder="1" applyAlignment="1">
      <alignment horizontal="center"/>
    </xf>
    <xf numFmtId="0" fontId="12" fillId="5" borderId="31" xfId="0" applyFont="1" applyFill="1" applyBorder="1" applyAlignment="1">
      <alignment horizontal="left" vertical="center"/>
    </xf>
    <xf numFmtId="3" fontId="12" fillId="6" borderId="23" xfId="0" applyNumberFormat="1" applyFont="1" applyFill="1" applyBorder="1" applyAlignment="1">
      <alignment horizontal="center" vertical="center"/>
    </xf>
    <xf numFmtId="0" fontId="12" fillId="5" borderId="1" xfId="0" applyFont="1" applyFill="1" applyBorder="1" applyAlignment="1">
      <alignment horizontal="left" wrapText="1"/>
    </xf>
    <xf numFmtId="165" fontId="7" fillId="0" borderId="0" xfId="2" applyFont="1"/>
    <xf numFmtId="168" fontId="7" fillId="0" borderId="0" xfId="3" applyNumberFormat="1" applyFont="1"/>
    <xf numFmtId="165" fontId="7" fillId="0" borderId="32" xfId="2" applyFont="1" applyBorder="1"/>
    <xf numFmtId="9" fontId="7" fillId="0" borderId="32" xfId="3" applyFont="1" applyBorder="1"/>
    <xf numFmtId="165" fontId="0" fillId="0" borderId="0" xfId="2" applyFont="1"/>
    <xf numFmtId="9" fontId="0" fillId="0" borderId="0" xfId="3" applyFont="1"/>
    <xf numFmtId="165" fontId="7" fillId="0" borderId="0" xfId="2" applyFont="1" applyBorder="1"/>
    <xf numFmtId="168" fontId="7" fillId="0" borderId="0" xfId="3" applyNumberFormat="1" applyFont="1" applyBorder="1"/>
    <xf numFmtId="165" fontId="7" fillId="0" borderId="33" xfId="2" applyFont="1" applyBorder="1"/>
    <xf numFmtId="9" fontId="7" fillId="0" borderId="33" xfId="3" applyFont="1" applyBorder="1"/>
    <xf numFmtId="0" fontId="0" fillId="0" borderId="34" xfId="0" applyBorder="1"/>
    <xf numFmtId="0" fontId="0" fillId="0" borderId="35" xfId="0" applyBorder="1"/>
    <xf numFmtId="0" fontId="0" fillId="0" borderId="36" xfId="0" applyBorder="1"/>
    <xf numFmtId="0" fontId="0" fillId="0" borderId="37" xfId="0" applyBorder="1"/>
    <xf numFmtId="9" fontId="0" fillId="0" borderId="0" xfId="3" applyFont="1" applyBorder="1"/>
    <xf numFmtId="0" fontId="0" fillId="0" borderId="38" xfId="0" applyBorder="1"/>
    <xf numFmtId="0" fontId="0" fillId="0" borderId="39" xfId="0" applyBorder="1"/>
    <xf numFmtId="0" fontId="0" fillId="0" borderId="40" xfId="0" applyBorder="1"/>
    <xf numFmtId="0" fontId="0" fillId="0" borderId="41" xfId="0" applyBorder="1"/>
    <xf numFmtId="0" fontId="0" fillId="0" borderId="42" xfId="0" applyBorder="1"/>
    <xf numFmtId="9" fontId="0" fillId="0" borderId="0" xfId="0" applyNumberFormat="1"/>
    <xf numFmtId="0" fontId="2" fillId="0" borderId="0" xfId="0" applyFont="1"/>
    <xf numFmtId="165" fontId="0" fillId="7" borderId="54" xfId="2" applyFont="1" applyFill="1" applyBorder="1"/>
    <xf numFmtId="165" fontId="0" fillId="0" borderId="42" xfId="2" applyFont="1" applyBorder="1"/>
    <xf numFmtId="165" fontId="0" fillId="7" borderId="55" xfId="2" applyFont="1" applyFill="1" applyBorder="1"/>
    <xf numFmtId="165" fontId="0" fillId="8" borderId="54" xfId="2" applyFont="1" applyFill="1" applyBorder="1"/>
    <xf numFmtId="165" fontId="0" fillId="8" borderId="55" xfId="2" applyFont="1" applyFill="1" applyBorder="1"/>
    <xf numFmtId="165" fontId="0" fillId="9" borderId="54" xfId="2" applyFont="1" applyFill="1" applyBorder="1"/>
    <xf numFmtId="165" fontId="0" fillId="9" borderId="55" xfId="2" applyFont="1" applyFill="1" applyBorder="1"/>
    <xf numFmtId="165" fontId="0" fillId="10" borderId="54" xfId="2" applyFont="1" applyFill="1" applyBorder="1"/>
    <xf numFmtId="165" fontId="0" fillId="10" borderId="55" xfId="2" applyFont="1" applyFill="1" applyBorder="1"/>
    <xf numFmtId="165" fontId="0" fillId="12" borderId="56" xfId="2" applyFont="1" applyFill="1" applyBorder="1"/>
    <xf numFmtId="0" fontId="0" fillId="0" borderId="57" xfId="0" applyBorder="1"/>
    <xf numFmtId="165" fontId="0" fillId="0" borderId="57" xfId="2" applyFont="1" applyBorder="1"/>
    <xf numFmtId="165" fontId="0" fillId="12" borderId="58" xfId="2" applyFont="1" applyFill="1" applyBorder="1"/>
    <xf numFmtId="165" fontId="0" fillId="7" borderId="59" xfId="2" applyFont="1" applyFill="1" applyBorder="1"/>
    <xf numFmtId="0" fontId="0" fillId="0" borderId="60" xfId="0" applyBorder="1"/>
    <xf numFmtId="165" fontId="0" fillId="0" borderId="60" xfId="2" applyFont="1" applyBorder="1"/>
    <xf numFmtId="165" fontId="0" fillId="7" borderId="61" xfId="2" applyFont="1" applyFill="1" applyBorder="1"/>
    <xf numFmtId="165" fontId="0" fillId="11" borderId="62" xfId="2" applyFont="1" applyFill="1" applyBorder="1"/>
    <xf numFmtId="0" fontId="0" fillId="0" borderId="63" xfId="0" applyBorder="1"/>
    <xf numFmtId="165" fontId="0" fillId="0" borderId="63" xfId="2" applyFont="1" applyBorder="1"/>
    <xf numFmtId="165" fontId="0" fillId="11" borderId="64" xfId="2" applyFont="1" applyFill="1" applyBorder="1"/>
    <xf numFmtId="0" fontId="0" fillId="0" borderId="65" xfId="0" applyBorder="1"/>
    <xf numFmtId="0" fontId="0" fillId="0" borderId="66" xfId="0" applyBorder="1"/>
    <xf numFmtId="165" fontId="0" fillId="0" borderId="66" xfId="2" applyFont="1" applyBorder="1"/>
    <xf numFmtId="0" fontId="0" fillId="0" borderId="67" xfId="0" applyBorder="1"/>
    <xf numFmtId="0" fontId="0" fillId="0" borderId="68" xfId="0" applyBorder="1"/>
    <xf numFmtId="0" fontId="0" fillId="0" borderId="50" xfId="0" applyBorder="1"/>
    <xf numFmtId="0" fontId="0" fillId="0" borderId="69" xfId="0" applyBorder="1"/>
    <xf numFmtId="0" fontId="0" fillId="0" borderId="70" xfId="0" applyBorder="1"/>
    <xf numFmtId="0" fontId="0" fillId="0" borderId="71" xfId="0" applyBorder="1"/>
    <xf numFmtId="0" fontId="0" fillId="0" borderId="38" xfId="0" applyFill="1" applyBorder="1"/>
    <xf numFmtId="0" fontId="0" fillId="0" borderId="0" xfId="0" applyFill="1"/>
    <xf numFmtId="9" fontId="0" fillId="0" borderId="0" xfId="3" applyFont="1" applyFill="1" applyBorder="1"/>
    <xf numFmtId="0" fontId="0" fillId="13" borderId="0" xfId="0" applyFill="1"/>
    <xf numFmtId="9" fontId="0" fillId="13" borderId="0" xfId="0" applyNumberFormat="1" applyFill="1"/>
    <xf numFmtId="10" fontId="0" fillId="13" borderId="35" xfId="3" applyNumberFormat="1" applyFont="1" applyFill="1" applyBorder="1"/>
    <xf numFmtId="9" fontId="0" fillId="13" borderId="35" xfId="3" applyFont="1" applyFill="1" applyBorder="1"/>
    <xf numFmtId="0" fontId="0" fillId="13" borderId="42" xfId="0" applyFill="1" applyBorder="1"/>
    <xf numFmtId="10" fontId="0" fillId="13" borderId="42" xfId="0" applyNumberFormat="1" applyFill="1" applyBorder="1"/>
    <xf numFmtId="9" fontId="0" fillId="13" borderId="42" xfId="0" applyNumberFormat="1" applyFill="1" applyBorder="1"/>
    <xf numFmtId="0" fontId="2" fillId="13" borderId="42" xfId="0" applyFont="1" applyFill="1" applyBorder="1"/>
    <xf numFmtId="0" fontId="13" fillId="0" borderId="0" xfId="0" applyFont="1" applyBorder="1"/>
    <xf numFmtId="165" fontId="13" fillId="0" borderId="0" xfId="2" applyFont="1" applyBorder="1"/>
    <xf numFmtId="165" fontId="13" fillId="0" borderId="0" xfId="0" applyNumberFormat="1" applyFont="1" applyBorder="1"/>
    <xf numFmtId="9" fontId="13" fillId="0" borderId="0" xfId="3" applyFont="1" applyBorder="1"/>
    <xf numFmtId="165" fontId="13" fillId="0" borderId="32" xfId="2" applyFont="1" applyBorder="1"/>
    <xf numFmtId="0" fontId="13" fillId="0" borderId="0" xfId="0" applyFont="1"/>
    <xf numFmtId="0" fontId="13" fillId="0" borderId="0" xfId="0" applyFont="1" applyBorder="1" applyAlignment="1">
      <alignment horizontal="center"/>
    </xf>
    <xf numFmtId="165" fontId="0" fillId="11" borderId="72" xfId="2" applyFont="1" applyFill="1" applyBorder="1"/>
    <xf numFmtId="0" fontId="0" fillId="0" borderId="73" xfId="0" applyBorder="1"/>
    <xf numFmtId="165" fontId="0" fillId="0" borderId="73" xfId="2" applyFont="1" applyBorder="1"/>
    <xf numFmtId="165" fontId="0" fillId="11" borderId="74" xfId="2" applyFont="1" applyFill="1" applyBorder="1"/>
    <xf numFmtId="165" fontId="0" fillId="12" borderId="75" xfId="2" applyFont="1" applyFill="1" applyBorder="1"/>
    <xf numFmtId="0" fontId="0" fillId="0" borderId="76" xfId="0" applyBorder="1"/>
    <xf numFmtId="165" fontId="0" fillId="0" borderId="76" xfId="2" applyFont="1" applyBorder="1"/>
    <xf numFmtId="165" fontId="0" fillId="12" borderId="77" xfId="2" applyFont="1" applyFill="1" applyBorder="1"/>
    <xf numFmtId="10" fontId="7" fillId="0" borderId="0" xfId="3" applyNumberFormat="1" applyFont="1"/>
    <xf numFmtId="10" fontId="7" fillId="0" borderId="0" xfId="3" applyNumberFormat="1" applyFont="1" applyBorder="1"/>
    <xf numFmtId="10" fontId="7" fillId="0" borderId="33" xfId="3" applyNumberFormat="1" applyFont="1" applyBorder="1"/>
    <xf numFmtId="10" fontId="7" fillId="0" borderId="32" xfId="3" applyNumberFormat="1" applyFont="1" applyBorder="1"/>
    <xf numFmtId="0" fontId="0" fillId="0" borderId="78" xfId="0" applyBorder="1"/>
    <xf numFmtId="0" fontId="0" fillId="14" borderId="38" xfId="0" applyFill="1" applyBorder="1"/>
    <xf numFmtId="0" fontId="0" fillId="14" borderId="37" xfId="0" applyFill="1" applyBorder="1"/>
    <xf numFmtId="169" fontId="0" fillId="0" borderId="37" xfId="0" applyNumberFormat="1" applyBorder="1"/>
    <xf numFmtId="169" fontId="0" fillId="0" borderId="78" xfId="0" applyNumberFormat="1" applyBorder="1"/>
    <xf numFmtId="169" fontId="0" fillId="0" borderId="79" xfId="0" applyNumberFormat="1" applyBorder="1"/>
    <xf numFmtId="10" fontId="0" fillId="0" borderId="0" xfId="3" applyNumberFormat="1" applyFont="1"/>
    <xf numFmtId="0" fontId="0" fillId="14" borderId="36" xfId="0" applyFill="1" applyBorder="1"/>
    <xf numFmtId="10" fontId="0" fillId="14" borderId="34" xfId="3" applyNumberFormat="1" applyFont="1" applyFill="1" applyBorder="1"/>
    <xf numFmtId="0" fontId="16" fillId="0" borderId="69" xfId="0" applyFont="1" applyBorder="1" applyAlignment="1">
      <alignment horizontal="right"/>
    </xf>
    <xf numFmtId="0" fontId="17" fillId="0" borderId="38" xfId="0" applyFont="1" applyBorder="1" applyAlignment="1">
      <alignment horizontal="right"/>
    </xf>
    <xf numFmtId="169" fontId="0" fillId="0" borderId="37" xfId="0" applyNumberFormat="1" applyBorder="1" applyAlignment="1">
      <alignment horizontal="left"/>
    </xf>
    <xf numFmtId="165" fontId="17" fillId="0" borderId="41" xfId="0" applyNumberFormat="1" applyFont="1" applyBorder="1"/>
    <xf numFmtId="0" fontId="17" fillId="0" borderId="40" xfId="0" applyFont="1" applyBorder="1" applyAlignment="1">
      <alignment horizontal="left"/>
    </xf>
    <xf numFmtId="165" fontId="17" fillId="0" borderId="40" xfId="0" applyNumberFormat="1" applyFont="1" applyBorder="1"/>
    <xf numFmtId="165" fontId="17" fillId="0" borderId="38" xfId="0" applyNumberFormat="1" applyFont="1" applyBorder="1"/>
    <xf numFmtId="165" fontId="17" fillId="0" borderId="80" xfId="0" applyNumberFormat="1" applyFont="1" applyBorder="1"/>
    <xf numFmtId="169" fontId="17" fillId="0" borderId="44" xfId="0" applyNumberFormat="1" applyFont="1" applyBorder="1" applyAlignment="1">
      <alignment horizontal="left"/>
    </xf>
    <xf numFmtId="165" fontId="17" fillId="0" borderId="36" xfId="0" applyNumberFormat="1" applyFont="1" applyBorder="1"/>
    <xf numFmtId="0" fontId="17" fillId="0" borderId="35" xfId="0" applyFont="1" applyBorder="1" applyAlignment="1">
      <alignment horizontal="left"/>
    </xf>
    <xf numFmtId="0" fontId="17" fillId="0" borderId="35" xfId="0" applyFont="1" applyBorder="1"/>
    <xf numFmtId="169" fontId="17" fillId="0" borderId="35" xfId="0" applyNumberFormat="1" applyFont="1" applyBorder="1"/>
    <xf numFmtId="0" fontId="0" fillId="0" borderId="38" xfId="0" applyFont="1" applyBorder="1"/>
    <xf numFmtId="0" fontId="0" fillId="0" borderId="40" xfId="0" applyFont="1" applyBorder="1"/>
    <xf numFmtId="0" fontId="0" fillId="12" borderId="41" xfId="0" applyFill="1" applyBorder="1"/>
    <xf numFmtId="10" fontId="0" fillId="12" borderId="39" xfId="3" applyNumberFormat="1" applyFont="1" applyFill="1" applyBorder="1"/>
    <xf numFmtId="0" fontId="0" fillId="12" borderId="51" xfId="0" applyFill="1" applyBorder="1"/>
    <xf numFmtId="0" fontId="0" fillId="12" borderId="52" xfId="0" applyFill="1" applyBorder="1"/>
    <xf numFmtId="0" fontId="0" fillId="12" borderId="53" xfId="0" applyFill="1" applyBorder="1"/>
    <xf numFmtId="0" fontId="0" fillId="12" borderId="36" xfId="0" applyFill="1" applyBorder="1"/>
    <xf numFmtId="0" fontId="0" fillId="12" borderId="79" xfId="0" applyFill="1" applyBorder="1"/>
    <xf numFmtId="0" fontId="13" fillId="0" borderId="44" xfId="0" applyFont="1" applyBorder="1"/>
    <xf numFmtId="0" fontId="14" fillId="0" borderId="43" xfId="0" applyFont="1" applyBorder="1"/>
    <xf numFmtId="0" fontId="13" fillId="0" borderId="45" xfId="0" applyFont="1" applyBorder="1"/>
    <xf numFmtId="0" fontId="13" fillId="0" borderId="46" xfId="0" applyFont="1" applyBorder="1"/>
    <xf numFmtId="0" fontId="13" fillId="0" borderId="47" xfId="0" applyFont="1" applyBorder="1"/>
    <xf numFmtId="164" fontId="13" fillId="0" borderId="0" xfId="0" applyNumberFormat="1" applyFont="1" applyBorder="1"/>
    <xf numFmtId="10" fontId="13" fillId="0" borderId="0" xfId="0" applyNumberFormat="1" applyFont="1" applyBorder="1"/>
    <xf numFmtId="9" fontId="13" fillId="0" borderId="0" xfId="0" applyNumberFormat="1" applyFont="1" applyBorder="1"/>
    <xf numFmtId="165" fontId="13" fillId="0" borderId="46" xfId="0" applyNumberFormat="1" applyFont="1" applyBorder="1"/>
    <xf numFmtId="0" fontId="13" fillId="0" borderId="48" xfId="0" applyFont="1" applyBorder="1"/>
    <xf numFmtId="165" fontId="13" fillId="0" borderId="33" xfId="2" applyFont="1" applyBorder="1"/>
    <xf numFmtId="10" fontId="13" fillId="0" borderId="33" xfId="0" applyNumberFormat="1" applyFont="1" applyBorder="1"/>
    <xf numFmtId="0" fontId="13" fillId="0" borderId="33" xfId="0" applyFont="1" applyBorder="1"/>
    <xf numFmtId="0" fontId="13" fillId="0" borderId="49" xfId="0" applyFont="1" applyBorder="1"/>
    <xf numFmtId="0" fontId="19" fillId="0" borderId="43" xfId="0" applyFont="1" applyBorder="1"/>
    <xf numFmtId="0" fontId="15" fillId="0" borderId="44" xfId="0" applyFont="1" applyBorder="1"/>
    <xf numFmtId="0" fontId="15" fillId="0" borderId="0" xfId="0" applyFont="1" applyBorder="1"/>
    <xf numFmtId="10" fontId="13" fillId="0" borderId="0" xfId="3" applyNumberFormat="1" applyFont="1" applyBorder="1"/>
    <xf numFmtId="165" fontId="13" fillId="13" borderId="44" xfId="0" applyNumberFormat="1" applyFont="1" applyFill="1" applyBorder="1"/>
    <xf numFmtId="0" fontId="20" fillId="0" borderId="0" xfId="0" applyFont="1"/>
    <xf numFmtId="0" fontId="21" fillId="0" borderId="0" xfId="0" applyFont="1"/>
    <xf numFmtId="10" fontId="0" fillId="0" borderId="0" xfId="0" applyNumberFormat="1"/>
    <xf numFmtId="169" fontId="17" fillId="0" borderId="0" xfId="0" applyNumberFormat="1" applyFont="1" applyBorder="1" applyAlignment="1">
      <alignment horizontal="left"/>
    </xf>
    <xf numFmtId="168" fontId="0" fillId="15" borderId="0" xfId="3" applyNumberFormat="1" applyFont="1" applyFill="1" applyBorder="1"/>
    <xf numFmtId="165" fontId="17" fillId="0" borderId="0" xfId="0" applyNumberFormat="1" applyFont="1" applyBorder="1"/>
    <xf numFmtId="0" fontId="0" fillId="15" borderId="0" xfId="0" applyFill="1" applyBorder="1"/>
    <xf numFmtId="0" fontId="0" fillId="0" borderId="0" xfId="0" applyBorder="1"/>
    <xf numFmtId="168" fontId="0" fillId="0" borderId="0" xfId="3" applyNumberFormat="1" applyFont="1" applyFill="1" applyBorder="1"/>
    <xf numFmtId="0" fontId="17" fillId="0" borderId="0" xfId="0" applyFont="1" applyBorder="1" applyAlignment="1">
      <alignment horizontal="left"/>
    </xf>
    <xf numFmtId="0" fontId="17" fillId="0" borderId="0" xfId="0" applyFont="1" applyBorder="1"/>
    <xf numFmtId="10" fontId="17" fillId="15" borderId="0" xfId="0" applyNumberFormat="1" applyFont="1" applyFill="1" applyBorder="1"/>
    <xf numFmtId="169" fontId="17" fillId="0" borderId="0" xfId="0" applyNumberFormat="1" applyFont="1" applyBorder="1"/>
    <xf numFmtId="10" fontId="17" fillId="16" borderId="0" xfId="3" applyNumberFormat="1" applyFont="1" applyFill="1" applyBorder="1"/>
    <xf numFmtId="0" fontId="14" fillId="0" borderId="0" xfId="0" applyFont="1" applyBorder="1"/>
    <xf numFmtId="4" fontId="12" fillId="6" borderId="2" xfId="0" applyNumberFormat="1" applyFont="1" applyFill="1" applyBorder="1" applyAlignment="1">
      <alignment horizontal="center" vertical="center"/>
    </xf>
    <xf numFmtId="0" fontId="15" fillId="0" borderId="41" xfId="0" applyFont="1" applyBorder="1"/>
    <xf numFmtId="0" fontId="13" fillId="0" borderId="40" xfId="0" applyFont="1" applyBorder="1"/>
    <xf numFmtId="0" fontId="13" fillId="0" borderId="39" xfId="0" applyFont="1" applyBorder="1"/>
    <xf numFmtId="0" fontId="13" fillId="0" borderId="38" xfId="0" applyFont="1" applyBorder="1"/>
    <xf numFmtId="165" fontId="13" fillId="0" borderId="38" xfId="2" applyFont="1" applyBorder="1"/>
    <xf numFmtId="0" fontId="13" fillId="0" borderId="36" xfId="0" applyFont="1" applyBorder="1"/>
    <xf numFmtId="0" fontId="13" fillId="0" borderId="35" xfId="0" applyFont="1" applyBorder="1"/>
    <xf numFmtId="0" fontId="13" fillId="0" borderId="34" xfId="0" applyFont="1" applyBorder="1"/>
    <xf numFmtId="0" fontId="13" fillId="0" borderId="37" xfId="0" applyFont="1" applyBorder="1" applyAlignment="1">
      <alignment horizontal="center"/>
    </xf>
    <xf numFmtId="165" fontId="13" fillId="0" borderId="37" xfId="2" applyFont="1" applyBorder="1" applyAlignment="1">
      <alignment horizontal="center"/>
    </xf>
    <xf numFmtId="0" fontId="5" fillId="3" borderId="1" xfId="0" applyFont="1" applyFill="1" applyBorder="1" applyAlignment="1">
      <alignment horizontal="left" vertical="center"/>
    </xf>
    <xf numFmtId="0" fontId="10" fillId="3" borderId="1" xfId="0" applyFont="1" applyFill="1" applyBorder="1" applyAlignment="1">
      <alignment horizontal="left" vertical="center"/>
    </xf>
    <xf numFmtId="0" fontId="22" fillId="0" borderId="44" xfId="0" applyFont="1" applyBorder="1"/>
  </cellXfs>
  <cellStyles count="4">
    <cellStyle name="Comma" xfId="1" builtinId="3"/>
    <cellStyle name="Currency" xfId="2" builtinId="4"/>
    <cellStyle name="Normal" xfId="0" builtinId="0"/>
    <cellStyle name="Percent" xfId="3" builtinId="5"/>
  </cellStyles>
  <dxfs count="0"/>
  <tableStyles count="0" defaultTableStyle="TableStyleMedium2" defaultPivotStyle="PivotStyleLight16"/>
  <colors>
    <mruColors>
      <color rgb="FFFC633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165100</xdr:colOff>
      <xdr:row>15</xdr:row>
      <xdr:rowOff>190500</xdr:rowOff>
    </xdr:from>
    <xdr:to>
      <xdr:col>5</xdr:col>
      <xdr:colOff>342900</xdr:colOff>
      <xdr:row>28</xdr:row>
      <xdr:rowOff>101600</xdr:rowOff>
    </xdr:to>
    <xdr:sp macro="" textlink="">
      <xdr:nvSpPr>
        <xdr:cNvPr id="2" name="TextBox 1">
          <a:extLst>
            <a:ext uri="{FF2B5EF4-FFF2-40B4-BE49-F238E27FC236}">
              <a16:creationId xmlns:a16="http://schemas.microsoft.com/office/drawing/2014/main" id="{D3B9FFFA-C560-7F4B-B3FE-93D976796B19}"/>
            </a:ext>
          </a:extLst>
        </xdr:cNvPr>
        <xdr:cNvSpPr txBox="1"/>
      </xdr:nvSpPr>
      <xdr:spPr>
        <a:xfrm>
          <a:off x="165100" y="3810000"/>
          <a:ext cx="7239000" cy="30734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t>The</a:t>
          </a:r>
          <a:r>
            <a:rPr lang="en-GB" sz="1100" baseline="0"/>
            <a:t> above table calculates the Mexico constructed normal value based on the Celsa cost of production breakdown.  The Celsa cost breakdown is presented in column B.  This is taken from tab 1.  The following describes how each Mexican cost item has been calculated:</a:t>
          </a:r>
        </a:p>
        <a:p>
          <a:endParaRPr lang="en-GB" sz="1100" baseline="0"/>
        </a:p>
        <a:p>
          <a:r>
            <a:rPr lang="en-GB" sz="1100" b="1" baseline="0"/>
            <a:t>Scrap metal </a:t>
          </a:r>
          <a:r>
            <a:rPr lang="en-GB" sz="1100" b="0" baseline="0"/>
            <a:t> - this calculation is shown in the box to the right.  It is based on the Mexico scrap metal price from tab 4.  Celsa information is that 1.15 tonnes of scrap metal is used to produce 1 tonne of rebar.</a:t>
          </a:r>
        </a:p>
        <a:p>
          <a:r>
            <a:rPr lang="en-GB" sz="1100" b="1" baseline="0"/>
            <a:t>Ferro alloys</a:t>
          </a:r>
          <a:r>
            <a:rPr lang="en-GB" sz="1100" b="0" baseline="0"/>
            <a:t> - As this only counts for 3.18% of total costs the Celsa amount is used.</a:t>
          </a:r>
        </a:p>
        <a:p>
          <a:r>
            <a:rPr lang="en-GB" sz="1100" b="1" baseline="0"/>
            <a:t>Labour</a:t>
          </a:r>
          <a:r>
            <a:rPr lang="en-GB" sz="1100" b="0" baseline="0"/>
            <a:t> - labour costs are calculated at 13.76% of the Celsa labour costs (see tab 5)</a:t>
          </a:r>
        </a:p>
        <a:p>
          <a:r>
            <a:rPr lang="en-GB" sz="1100" b="1" baseline="0"/>
            <a:t>Other direct costs</a:t>
          </a:r>
          <a:r>
            <a:rPr lang="en-GB" sz="1100" b="0" baseline="0"/>
            <a:t> - Other direct costs are calculated at 5.3% from the Ternium accounts.</a:t>
          </a:r>
        </a:p>
        <a:p>
          <a:r>
            <a:rPr lang="en-GB" sz="1100" b="1" baseline="0"/>
            <a:t>Energy - </a:t>
          </a:r>
          <a:r>
            <a:rPr lang="en-GB" sz="1100" b="0" baseline="0"/>
            <a:t>energy is calculated at 63% of the Celsa costs (see tab 5)</a:t>
          </a:r>
        </a:p>
        <a:p>
          <a:r>
            <a:rPr lang="en-GB" sz="1100" b="1" baseline="0"/>
            <a:t>Depreciation </a:t>
          </a:r>
          <a:r>
            <a:rPr lang="en-GB" sz="1100" b="0" baseline="0"/>
            <a:t>- Calculated at 7.6% from the Ternium data in tab 6</a:t>
          </a:r>
        </a:p>
        <a:p>
          <a:r>
            <a:rPr lang="en-GB" sz="1100" b="1" baseline="0"/>
            <a:t>SGA</a:t>
          </a:r>
          <a:r>
            <a:rPr lang="en-GB" sz="1100" b="0" baseline="0"/>
            <a:t> - calculated at 9.35% from Ternium data in tab 6.</a:t>
          </a:r>
        </a:p>
        <a:p>
          <a:r>
            <a:rPr lang="en-GB" sz="1100" b="1" baseline="0"/>
            <a:t>Profit </a:t>
          </a:r>
          <a:r>
            <a:rPr lang="en-GB" sz="1100" b="0" baseline="0"/>
            <a:t>- calculated at 12.33% of costs based on Ternium data in tab 6.</a:t>
          </a:r>
        </a:p>
        <a:p>
          <a:r>
            <a:rPr lang="en-GB" sz="1100" b="1" baseline="0"/>
            <a:t>Financial costs</a:t>
          </a:r>
          <a:r>
            <a:rPr lang="en-GB" sz="1100" b="0" baseline="0"/>
            <a:t> - Clear information on financial costs not available.  Used Celsa amount because cost item only accounts for 1.61% of total costs.</a:t>
          </a:r>
          <a:endParaRPr lang="en-GB" sz="1100" b="1" baseline="0"/>
        </a:p>
        <a:p>
          <a:endParaRPr lang="en-GB" sz="1100" b="1" baseline="0"/>
        </a:p>
        <a:p>
          <a:r>
            <a:rPr lang="en-GB" sz="1100" b="1" baseline="0"/>
            <a:t>+ </a:t>
          </a:r>
          <a:r>
            <a:rPr lang="en-GB" sz="1100" b="0" baseline="0"/>
            <a:t>The amounts for other direct costs, depreciation  and SGA have to be calculated as explained below.</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0</xdr:colOff>
      <xdr:row>24</xdr:row>
      <xdr:rowOff>0</xdr:rowOff>
    </xdr:from>
    <xdr:to>
      <xdr:col>5</xdr:col>
      <xdr:colOff>673100</xdr:colOff>
      <xdr:row>28</xdr:row>
      <xdr:rowOff>88900</xdr:rowOff>
    </xdr:to>
    <xdr:sp macro="" textlink="">
      <xdr:nvSpPr>
        <xdr:cNvPr id="2" name="TextBox 1">
          <a:extLst>
            <a:ext uri="{FF2B5EF4-FFF2-40B4-BE49-F238E27FC236}">
              <a16:creationId xmlns:a16="http://schemas.microsoft.com/office/drawing/2014/main" id="{8D987370-28AC-AD44-AD78-4AAC68686159}"/>
            </a:ext>
          </a:extLst>
        </xdr:cNvPr>
        <xdr:cNvSpPr txBox="1"/>
      </xdr:nvSpPr>
      <xdr:spPr>
        <a:xfrm>
          <a:off x="1651000" y="5029200"/>
          <a:ext cx="3733800" cy="901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0" i="0" u="none" strike="noStrike">
              <a:solidFill>
                <a:schemeClr val="dk1"/>
              </a:solidFill>
              <a:effectLst/>
              <a:latin typeface="+mn-lt"/>
              <a:ea typeface="+mn-ea"/>
              <a:cs typeface="+mn-cs"/>
            </a:rPr>
            <a:t>These are the Mexican and Russia unit values</a:t>
          </a:r>
          <a:r>
            <a:rPr lang="en-GB"/>
            <a:t> </a:t>
          </a:r>
          <a:r>
            <a:rPr lang="en-GB" sz="1100" b="0" i="0" u="none" strike="noStrike">
              <a:solidFill>
                <a:schemeClr val="dk1"/>
              </a:solidFill>
              <a:effectLst/>
              <a:latin typeface="+mn-lt"/>
              <a:ea typeface="+mn-ea"/>
              <a:cs typeface="+mn-cs"/>
            </a:rPr>
            <a:t>for scrap, billets and the inputs that go into the manufacture of billets.</a:t>
          </a:r>
          <a:r>
            <a:rPr lang="en-GB"/>
            <a:t> </a:t>
          </a:r>
          <a:r>
            <a:rPr lang="en-GB" sz="1100" b="0" i="0" u="none" strike="noStrike">
              <a:solidFill>
                <a:schemeClr val="dk1"/>
              </a:solidFill>
              <a:effectLst/>
              <a:latin typeface="+mn-lt"/>
              <a:ea typeface="+mn-ea"/>
              <a:cs typeface="+mn-cs"/>
            </a:rPr>
            <a:t>The values are used in the constructed normal values.</a:t>
          </a:r>
          <a:r>
            <a:rPr lang="en-GB" sz="1100" b="0" i="0" u="none" strike="noStrike" baseline="0">
              <a:solidFill>
                <a:schemeClr val="dk1"/>
              </a:solidFill>
              <a:effectLst/>
              <a:latin typeface="+mn-lt"/>
              <a:ea typeface="+mn-ea"/>
              <a:cs typeface="+mn-cs"/>
            </a:rPr>
            <a:t>  See Annex 5 for the data and calculations behind these figures.</a:t>
          </a:r>
          <a:endParaRPr lang="en-GB"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355600</xdr:colOff>
      <xdr:row>33</xdr:row>
      <xdr:rowOff>139700</xdr:rowOff>
    </xdr:from>
    <xdr:to>
      <xdr:col>8</xdr:col>
      <xdr:colOff>114300</xdr:colOff>
      <xdr:row>41</xdr:row>
      <xdr:rowOff>50800</xdr:rowOff>
    </xdr:to>
    <xdr:sp macro="" textlink="">
      <xdr:nvSpPr>
        <xdr:cNvPr id="2" name="TextBox 1">
          <a:extLst>
            <a:ext uri="{FF2B5EF4-FFF2-40B4-BE49-F238E27FC236}">
              <a16:creationId xmlns:a16="http://schemas.microsoft.com/office/drawing/2014/main" id="{290A264F-2E6C-3149-9136-EBC04CC6325A}"/>
            </a:ext>
          </a:extLst>
        </xdr:cNvPr>
        <xdr:cNvSpPr txBox="1"/>
      </xdr:nvSpPr>
      <xdr:spPr>
        <a:xfrm>
          <a:off x="2832100" y="6921500"/>
          <a:ext cx="3886200" cy="1536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t>The</a:t>
          </a:r>
          <a:r>
            <a:rPr lang="en-GB" sz="1100" baseline="0"/>
            <a:t> best information that we were able to find on energy and labour costs are price compparisons between the UK, Russia and Mexico.</a:t>
          </a:r>
        </a:p>
        <a:p>
          <a:endParaRPr lang="en-GB" sz="1100" baseline="0"/>
        </a:p>
        <a:p>
          <a:r>
            <a:rPr lang="en-GB" sz="1100" baseline="0"/>
            <a:t>In the Russia and Mexico constructed normal values, the relevant percentage is applied to the Celsa cost of energy and labour to give a reasonable estimate of these cost items in those countries.</a:t>
          </a:r>
          <a:endParaRPr lang="en-GB"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203200</xdr:colOff>
      <xdr:row>9</xdr:row>
      <xdr:rowOff>25400</xdr:rowOff>
    </xdr:from>
    <xdr:to>
      <xdr:col>4</xdr:col>
      <xdr:colOff>139700</xdr:colOff>
      <xdr:row>15</xdr:row>
      <xdr:rowOff>177800</xdr:rowOff>
    </xdr:to>
    <xdr:sp macro="" textlink="">
      <xdr:nvSpPr>
        <xdr:cNvPr id="2" name="TextBox 1">
          <a:extLst>
            <a:ext uri="{FF2B5EF4-FFF2-40B4-BE49-F238E27FC236}">
              <a16:creationId xmlns:a16="http://schemas.microsoft.com/office/drawing/2014/main" id="{188C51F4-3FDE-2847-83F9-1291D9B7CE9E}"/>
            </a:ext>
          </a:extLst>
        </xdr:cNvPr>
        <xdr:cNvSpPr txBox="1"/>
      </xdr:nvSpPr>
      <xdr:spPr>
        <a:xfrm>
          <a:off x="3238500" y="1879600"/>
          <a:ext cx="1981200" cy="14224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t>This</a:t>
          </a:r>
          <a:r>
            <a:rPr lang="en-GB" sz="1100" baseline="0"/>
            <a:t> financial data from Ternium gives percentage rates of profit to use in the Mexico constructed normal values</a:t>
          </a:r>
        </a:p>
        <a:p>
          <a:endParaRPr lang="en-GB" sz="1100" baseline="0"/>
        </a:p>
        <a:p>
          <a:r>
            <a:rPr lang="en-GB" sz="1100" baseline="0"/>
            <a:t>Profit = B13/B21</a:t>
          </a:r>
        </a:p>
        <a:p>
          <a:r>
            <a:rPr lang="en-GB" sz="1100" baseline="0"/>
            <a:t>SGA = B11/B21</a:t>
          </a:r>
          <a:endParaRPr lang="en-GB" sz="1100"/>
        </a:p>
      </xdr:txBody>
    </xdr:sp>
    <xdr:clientData/>
  </xdr:twoCellAnchor>
  <xdr:twoCellAnchor>
    <xdr:from>
      <xdr:col>2</xdr:col>
      <xdr:colOff>190500</xdr:colOff>
      <xdr:row>16</xdr:row>
      <xdr:rowOff>190500</xdr:rowOff>
    </xdr:from>
    <xdr:to>
      <xdr:col>4</xdr:col>
      <xdr:colOff>190500</xdr:colOff>
      <xdr:row>21</xdr:row>
      <xdr:rowOff>101600</xdr:rowOff>
    </xdr:to>
    <xdr:sp macro="" textlink="">
      <xdr:nvSpPr>
        <xdr:cNvPr id="3" name="TextBox 2">
          <a:extLst>
            <a:ext uri="{FF2B5EF4-FFF2-40B4-BE49-F238E27FC236}">
              <a16:creationId xmlns:a16="http://schemas.microsoft.com/office/drawing/2014/main" id="{460F746E-C9F3-354C-A8FB-6F48626B86AE}"/>
            </a:ext>
          </a:extLst>
        </xdr:cNvPr>
        <xdr:cNvSpPr txBox="1"/>
      </xdr:nvSpPr>
      <xdr:spPr>
        <a:xfrm>
          <a:off x="3225800" y="3530600"/>
          <a:ext cx="2044700" cy="965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t>This calculates total costs based</a:t>
          </a:r>
          <a:r>
            <a:rPr lang="en-GB" sz="1100" baseline="0"/>
            <a:t> on the table above.  Cell B21 provides the denominator to calculate Profit/SGA percentage of costs</a:t>
          </a:r>
          <a:endParaRPr lang="en-GB" sz="1100"/>
        </a:p>
      </xdr:txBody>
    </xdr:sp>
    <xdr:clientData/>
  </xdr:twoCellAnchor>
  <xdr:twoCellAnchor>
    <xdr:from>
      <xdr:col>7</xdr:col>
      <xdr:colOff>787400</xdr:colOff>
      <xdr:row>9</xdr:row>
      <xdr:rowOff>139700</xdr:rowOff>
    </xdr:from>
    <xdr:to>
      <xdr:col>10</xdr:col>
      <xdr:colOff>292100</xdr:colOff>
      <xdr:row>15</xdr:row>
      <xdr:rowOff>139700</xdr:rowOff>
    </xdr:to>
    <xdr:sp macro="" textlink="">
      <xdr:nvSpPr>
        <xdr:cNvPr id="4" name="TextBox 3">
          <a:extLst>
            <a:ext uri="{FF2B5EF4-FFF2-40B4-BE49-F238E27FC236}">
              <a16:creationId xmlns:a16="http://schemas.microsoft.com/office/drawing/2014/main" id="{7FE4F6F0-FC31-464D-B90E-B17E3F046ED8}"/>
            </a:ext>
          </a:extLst>
        </xdr:cNvPr>
        <xdr:cNvSpPr txBox="1"/>
      </xdr:nvSpPr>
      <xdr:spPr>
        <a:xfrm>
          <a:off x="8343900" y="1993900"/>
          <a:ext cx="1981200" cy="1270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t>Profit</a:t>
          </a:r>
          <a:r>
            <a:rPr lang="en-GB" sz="1100" baseline="0"/>
            <a:t> and SGA % are calculated for NLMK in the same way as described for Terniuim.</a:t>
          </a:r>
        </a:p>
        <a:p>
          <a:endParaRPr lang="en-GB" sz="1100" baseline="0"/>
        </a:p>
        <a:p>
          <a:r>
            <a:rPr lang="en-GB" sz="1100" baseline="0"/>
            <a:t>SGA % = (M7+M8)/M20</a:t>
          </a:r>
        </a:p>
        <a:p>
          <a:r>
            <a:rPr lang="en-GB" sz="1100" baseline="0"/>
            <a:t>Profit % = M12/M20</a:t>
          </a:r>
          <a:endParaRPr lang="en-GB" sz="1100"/>
        </a:p>
      </xdr:txBody>
    </xdr:sp>
    <xdr:clientData/>
  </xdr:twoCellAnchor>
  <xdr:twoCellAnchor>
    <xdr:from>
      <xdr:col>0</xdr:col>
      <xdr:colOff>635000</xdr:colOff>
      <xdr:row>42</xdr:row>
      <xdr:rowOff>177800</xdr:rowOff>
    </xdr:from>
    <xdr:to>
      <xdr:col>2</xdr:col>
      <xdr:colOff>152400</xdr:colOff>
      <xdr:row>53</xdr:row>
      <xdr:rowOff>139700</xdr:rowOff>
    </xdr:to>
    <xdr:sp macro="" textlink="">
      <xdr:nvSpPr>
        <xdr:cNvPr id="5" name="TextBox 4">
          <a:extLst>
            <a:ext uri="{FF2B5EF4-FFF2-40B4-BE49-F238E27FC236}">
              <a16:creationId xmlns:a16="http://schemas.microsoft.com/office/drawing/2014/main" id="{B04F5E87-5DB1-DC48-B030-90BE9A0D76D0}"/>
            </a:ext>
          </a:extLst>
        </xdr:cNvPr>
        <xdr:cNvSpPr txBox="1"/>
      </xdr:nvSpPr>
      <xdr:spPr>
        <a:xfrm>
          <a:off x="635000" y="8890000"/>
          <a:ext cx="2552700" cy="21971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t>Ternium</a:t>
          </a:r>
          <a:r>
            <a:rPr lang="en-GB" sz="1100" baseline="0"/>
            <a:t> provides a detailed breakdown of the cost of sales.</a:t>
          </a:r>
        </a:p>
        <a:p>
          <a:endParaRPr lang="en-GB" sz="1100" baseline="0"/>
        </a:p>
        <a:p>
          <a:r>
            <a:rPr lang="en-GB" sz="1100" baseline="0"/>
            <a:t>This can be used to calculate a Mexican % of cost of sales for manufacturing overheads.  The highlighted costs are the direct costs.  Everthing else is taken as manufacturing overhead (9.59%).</a:t>
          </a:r>
        </a:p>
        <a:p>
          <a:endParaRPr lang="en-GB" sz="1100" baseline="0"/>
        </a:p>
        <a:p>
          <a:r>
            <a:rPr lang="en-GB" sz="1100" baseline="0"/>
            <a:t>The percentages accounted for by 'other direct costs' and depreciation are also taken from this breakdown.</a:t>
          </a:r>
        </a:p>
      </xdr:txBody>
    </xdr:sp>
    <xdr:clientData/>
  </xdr:twoCellAnchor>
  <xdr:twoCellAnchor>
    <xdr:from>
      <xdr:col>11</xdr:col>
      <xdr:colOff>0</xdr:colOff>
      <xdr:row>26</xdr:row>
      <xdr:rowOff>0</xdr:rowOff>
    </xdr:from>
    <xdr:to>
      <xdr:col>11</xdr:col>
      <xdr:colOff>2514600</xdr:colOff>
      <xdr:row>33</xdr:row>
      <xdr:rowOff>139700</xdr:rowOff>
    </xdr:to>
    <xdr:sp macro="" textlink="">
      <xdr:nvSpPr>
        <xdr:cNvPr id="6" name="TextBox 5">
          <a:extLst>
            <a:ext uri="{FF2B5EF4-FFF2-40B4-BE49-F238E27FC236}">
              <a16:creationId xmlns:a16="http://schemas.microsoft.com/office/drawing/2014/main" id="{A8C26A06-7C28-1247-9724-3CE03E77BAD3}"/>
            </a:ext>
          </a:extLst>
        </xdr:cNvPr>
        <xdr:cNvSpPr txBox="1"/>
      </xdr:nvSpPr>
      <xdr:spPr>
        <a:xfrm>
          <a:off x="10858500" y="5422900"/>
          <a:ext cx="2514600" cy="15621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t>There is no equivalent</a:t>
          </a:r>
          <a:r>
            <a:rPr lang="en-GB" sz="1100" baseline="0"/>
            <a:t> breakdown of the cost of sales for NLMK.</a:t>
          </a:r>
        </a:p>
        <a:p>
          <a:endParaRPr lang="en-GB" sz="1100" baseline="0"/>
        </a:p>
        <a:p>
          <a:r>
            <a:rPr lang="en-GB" sz="1100"/>
            <a:t>In the absence</a:t>
          </a:r>
          <a:r>
            <a:rPr lang="en-GB" sz="1100" baseline="0"/>
            <a:t> of better information the % for manufacturing overheads, other direct costs and depreciation are used in the Russian constrcuted normal value calculations.</a:t>
          </a:r>
          <a:endParaRPr lang="en-GB"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C88C9E-C04B-F44C-8411-467C9E38591C}">
  <dimension ref="A1:H60"/>
  <sheetViews>
    <sheetView tabSelected="1" workbookViewId="0">
      <selection activeCell="E8" sqref="E8"/>
    </sheetView>
  </sheetViews>
  <sheetFormatPr defaultColWidth="10.6640625" defaultRowHeight="15.5"/>
  <cols>
    <col min="1" max="1" width="22.1640625" style="37" customWidth="1"/>
    <col min="2" max="2" width="13.6640625" style="37" bestFit="1" customWidth="1"/>
    <col min="5" max="5" width="17.33203125" customWidth="1"/>
  </cols>
  <sheetData>
    <row r="1" spans="1:8">
      <c r="A1" s="196" t="s">
        <v>9</v>
      </c>
    </row>
    <row r="3" spans="1:8" ht="16" thickBot="1">
      <c r="A3" s="1" t="s">
        <v>0</v>
      </c>
      <c r="B3" s="2"/>
    </row>
    <row r="4" spans="1:8" ht="19" thickBot="1">
      <c r="A4" s="2"/>
      <c r="B4" s="3"/>
      <c r="E4" s="223" t="s">
        <v>133</v>
      </c>
    </row>
    <row r="5" spans="1:8" ht="16" thickBot="1">
      <c r="A5" s="2"/>
      <c r="B5" s="4" t="s">
        <v>1</v>
      </c>
    </row>
    <row r="6" spans="1:8" ht="16" thickBot="1">
      <c r="A6" s="221" t="s">
        <v>2</v>
      </c>
      <c r="B6" s="221"/>
    </row>
    <row r="7" spans="1:8">
      <c r="A7" s="5"/>
      <c r="B7" s="6"/>
    </row>
    <row r="8" spans="1:8">
      <c r="A8" s="7"/>
      <c r="B8" s="8"/>
    </row>
    <row r="9" spans="1:8">
      <c r="A9" s="7"/>
      <c r="B9" s="9"/>
    </row>
    <row r="10" spans="1:8">
      <c r="A10" s="7"/>
      <c r="B10" s="9"/>
    </row>
    <row r="11" spans="1:8">
      <c r="A11" s="7"/>
      <c r="B11" s="9"/>
    </row>
    <row r="12" spans="1:8">
      <c r="A12" s="10"/>
      <c r="B12" s="8"/>
      <c r="D12" s="37"/>
      <c r="E12" s="63"/>
      <c r="F12" s="37"/>
      <c r="G12" s="37"/>
      <c r="H12" s="37"/>
    </row>
    <row r="13" spans="1:8">
      <c r="A13" s="11"/>
      <c r="B13" s="12"/>
      <c r="D13" s="37"/>
      <c r="E13" s="63"/>
      <c r="F13" s="63" t="s">
        <v>10</v>
      </c>
      <c r="G13" s="64" t="s">
        <v>19</v>
      </c>
      <c r="H13" s="64" t="s">
        <v>20</v>
      </c>
    </row>
    <row r="14" spans="1:8">
      <c r="A14" s="13"/>
      <c r="B14" s="14"/>
      <c r="D14" s="37" t="s">
        <v>11</v>
      </c>
      <c r="E14" s="63"/>
      <c r="F14" s="63"/>
      <c r="G14" s="64"/>
      <c r="H14" s="141"/>
    </row>
    <row r="15" spans="1:8" ht="16" thickBot="1">
      <c r="A15" s="15"/>
      <c r="B15" s="16"/>
      <c r="D15" s="37" t="s">
        <v>12</v>
      </c>
      <c r="E15" s="63"/>
      <c r="F15" s="63"/>
      <c r="G15" s="64"/>
      <c r="H15" s="141"/>
    </row>
    <row r="16" spans="1:8" ht="16" thickBot="1">
      <c r="A16" s="17"/>
      <c r="B16" s="18"/>
      <c r="D16" s="37" t="s">
        <v>13</v>
      </c>
      <c r="E16" s="63"/>
      <c r="F16" s="63"/>
      <c r="G16" s="64"/>
      <c r="H16" s="141"/>
    </row>
    <row r="17" spans="1:8" ht="16" thickBot="1">
      <c r="A17" s="221" t="s">
        <v>3</v>
      </c>
      <c r="B17" s="221"/>
      <c r="D17" s="37" t="s">
        <v>14</v>
      </c>
      <c r="E17" s="63"/>
      <c r="F17" s="63"/>
      <c r="G17" s="64"/>
      <c r="H17" s="141"/>
    </row>
    <row r="18" spans="1:8">
      <c r="A18" s="19"/>
      <c r="B18" s="6"/>
      <c r="D18" s="37" t="s">
        <v>15</v>
      </c>
      <c r="E18" s="69"/>
      <c r="F18" s="69"/>
      <c r="G18" s="70"/>
      <c r="H18" s="142"/>
    </row>
    <row r="19" spans="1:8">
      <c r="A19" s="20"/>
      <c r="B19" s="21"/>
      <c r="D19" s="37" t="s">
        <v>4</v>
      </c>
      <c r="E19" s="71"/>
      <c r="F19" s="71"/>
      <c r="G19" s="72"/>
      <c r="H19" s="143"/>
    </row>
    <row r="20" spans="1:8">
      <c r="A20" s="20"/>
      <c r="B20" s="21"/>
      <c r="D20" s="37" t="s">
        <v>16</v>
      </c>
      <c r="E20" s="65"/>
      <c r="F20" s="65"/>
      <c r="G20" s="66"/>
      <c r="H20" s="144"/>
    </row>
    <row r="21" spans="1:8">
      <c r="A21" s="20"/>
      <c r="B21" s="22"/>
      <c r="D21" s="37" t="s">
        <v>17</v>
      </c>
      <c r="E21" s="63"/>
      <c r="F21" s="63"/>
      <c r="G21" s="37"/>
      <c r="H21" s="141"/>
    </row>
    <row r="22" spans="1:8">
      <c r="A22" s="23"/>
      <c r="B22" s="22"/>
      <c r="D22" s="37" t="s">
        <v>18</v>
      </c>
      <c r="E22" s="65"/>
      <c r="F22" s="65"/>
      <c r="G22" s="37"/>
      <c r="H22" s="144"/>
    </row>
    <row r="23" spans="1:8">
      <c r="A23" s="23"/>
      <c r="B23" s="21"/>
      <c r="E23" s="63"/>
      <c r="F23" s="63"/>
      <c r="G23" s="37"/>
      <c r="H23" s="64"/>
    </row>
    <row r="24" spans="1:8">
      <c r="A24" s="23"/>
      <c r="B24" s="24"/>
    </row>
    <row r="25" spans="1:8" ht="16" thickBot="1">
      <c r="A25" s="25"/>
      <c r="B25" s="26"/>
    </row>
    <row r="26" spans="1:8" ht="16" thickBot="1">
      <c r="A26" s="27"/>
      <c r="B26" s="28"/>
    </row>
    <row r="27" spans="1:8" ht="16" thickBot="1">
      <c r="A27" s="29"/>
      <c r="B27" s="30"/>
    </row>
    <row r="28" spans="1:8">
      <c r="A28" s="31"/>
      <c r="B28" s="32"/>
    </row>
    <row r="29" spans="1:8" ht="16" thickBot="1">
      <c r="A29" s="33"/>
      <c r="B29" s="34"/>
    </row>
    <row r="30" spans="1:8" ht="16" thickBot="1">
      <c r="A30" s="35"/>
      <c r="B30" s="36"/>
    </row>
    <row r="32" spans="1:8" ht="18" thickBot="1">
      <c r="A32" s="38" t="s">
        <v>5</v>
      </c>
      <c r="B32" s="39"/>
    </row>
    <row r="33" spans="1:2" ht="18" thickBot="1">
      <c r="A33" s="38"/>
      <c r="B33" s="40"/>
    </row>
    <row r="34" spans="1:2" ht="16" thickBot="1">
      <c r="A34" s="41"/>
      <c r="B34" s="42" t="s">
        <v>1</v>
      </c>
    </row>
    <row r="35" spans="1:2" ht="16" thickBot="1">
      <c r="A35" s="222" t="s">
        <v>6</v>
      </c>
      <c r="B35" s="222"/>
    </row>
    <row r="36" spans="1:2">
      <c r="A36" s="43"/>
      <c r="B36" s="44"/>
    </row>
    <row r="37" spans="1:2">
      <c r="A37" s="45"/>
      <c r="B37" s="46"/>
    </row>
    <row r="38" spans="1:2">
      <c r="A38" s="45"/>
      <c r="B38" s="46"/>
    </row>
    <row r="39" spans="1:2" ht="16" thickBot="1">
      <c r="A39" s="47"/>
      <c r="B39" s="48"/>
    </row>
    <row r="40" spans="1:2" ht="16" thickBot="1">
      <c r="A40" s="49"/>
      <c r="B40" s="50">
        <f t="shared" ref="B40" si="0">SUM(B36:B39)</f>
        <v>0</v>
      </c>
    </row>
    <row r="41" spans="1:2" ht="16" thickBot="1">
      <c r="A41" s="222" t="s">
        <v>7</v>
      </c>
      <c r="B41" s="222"/>
    </row>
    <row r="42" spans="1:2">
      <c r="A42" s="43"/>
      <c r="B42" s="44"/>
    </row>
    <row r="43" spans="1:2">
      <c r="A43" s="45"/>
      <c r="B43" s="46"/>
    </row>
    <row r="44" spans="1:2">
      <c r="A44" s="51"/>
      <c r="B44" s="52"/>
    </row>
    <row r="45" spans="1:2" ht="16" thickBot="1">
      <c r="A45" s="47"/>
      <c r="B45" s="48"/>
    </row>
    <row r="46" spans="1:2" ht="16" thickBot="1">
      <c r="A46" s="49"/>
      <c r="B46" s="50"/>
    </row>
    <row r="47" spans="1:2" ht="16" thickBot="1">
      <c r="A47" s="222" t="s">
        <v>8</v>
      </c>
      <c r="B47" s="222"/>
    </row>
    <row r="48" spans="1:2">
      <c r="A48" s="43"/>
      <c r="B48" s="52"/>
    </row>
    <row r="49" spans="1:2">
      <c r="A49" s="51"/>
      <c r="B49" s="53"/>
    </row>
    <row r="50" spans="1:2">
      <c r="A50" s="51"/>
      <c r="B50" s="53"/>
    </row>
    <row r="51" spans="1:2">
      <c r="A51" s="51"/>
      <c r="B51" s="53"/>
    </row>
    <row r="52" spans="1:2" ht="16" thickBot="1">
      <c r="A52" s="54"/>
      <c r="B52" s="55"/>
    </row>
    <row r="53" spans="1:2" ht="16" thickBot="1">
      <c r="A53" s="49"/>
      <c r="B53" s="56"/>
    </row>
    <row r="54" spans="1:2" ht="16" thickBot="1">
      <c r="A54" s="57"/>
      <c r="B54" s="56"/>
    </row>
    <row r="55" spans="1:2" ht="16" thickBot="1">
      <c r="A55" s="58"/>
      <c r="B55" s="59"/>
    </row>
    <row r="56" spans="1:2" ht="16" thickBot="1">
      <c r="A56" s="60"/>
      <c r="B56" s="61"/>
    </row>
    <row r="57" spans="1:2">
      <c r="A57" s="39"/>
      <c r="B57" s="39"/>
    </row>
    <row r="58" spans="1:2">
      <c r="A58" s="39"/>
      <c r="B58" s="39"/>
    </row>
    <row r="59" spans="1:2" ht="16" thickBot="1">
      <c r="A59" s="39"/>
      <c r="B59" s="39"/>
    </row>
    <row r="60" spans="1:2" ht="16" thickBot="1">
      <c r="A60" s="62"/>
      <c r="B60" s="210"/>
    </row>
  </sheetData>
  <mergeCells count="5">
    <mergeCell ref="A6:B6"/>
    <mergeCell ref="A17:B17"/>
    <mergeCell ref="A35:B35"/>
    <mergeCell ref="A41:B41"/>
    <mergeCell ref="A47:B47"/>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EE63D0-44C7-8A49-BCC7-9317E717482C}">
  <dimension ref="A1:O50"/>
  <sheetViews>
    <sheetView workbookViewId="0">
      <selection activeCell="C1" sqref="C1"/>
    </sheetView>
  </sheetViews>
  <sheetFormatPr defaultColWidth="10.83203125" defaultRowHeight="18.5"/>
  <cols>
    <col min="1" max="1" width="29" style="131" customWidth="1"/>
    <col min="2" max="2" width="18.5" style="131" customWidth="1"/>
    <col min="3" max="3" width="12.1640625" style="131" customWidth="1"/>
    <col min="4" max="4" width="22.1640625" style="131" customWidth="1"/>
    <col min="5" max="8" width="10.83203125" style="131"/>
    <col min="9" max="9" width="15.5" style="131" customWidth="1"/>
    <col min="10" max="10" width="15.83203125" style="131" customWidth="1"/>
    <col min="11" max="11" width="33.6640625" style="131" customWidth="1"/>
    <col min="12" max="16384" width="10.83203125" style="131"/>
  </cols>
  <sheetData>
    <row r="1" spans="1:15">
      <c r="A1" s="177" t="s">
        <v>33</v>
      </c>
      <c r="B1" s="176"/>
      <c r="C1" s="223" t="s">
        <v>133</v>
      </c>
      <c r="D1" s="176"/>
      <c r="E1" s="176"/>
      <c r="F1" s="176"/>
      <c r="G1" s="176"/>
      <c r="H1" s="176"/>
      <c r="I1" s="176"/>
      <c r="J1" s="176"/>
      <c r="K1" s="176"/>
      <c r="L1" s="176"/>
      <c r="M1" s="176"/>
      <c r="N1" s="176"/>
      <c r="O1" s="178"/>
    </row>
    <row r="2" spans="1:15">
      <c r="A2" s="179"/>
      <c r="B2" s="126"/>
      <c r="C2" s="126"/>
      <c r="D2" s="126"/>
      <c r="E2" s="126"/>
      <c r="F2" s="126"/>
      <c r="G2" s="126"/>
      <c r="H2" s="126"/>
      <c r="I2" s="126"/>
      <c r="J2" s="126"/>
      <c r="K2" s="126"/>
      <c r="L2" s="126"/>
      <c r="M2" s="126"/>
      <c r="N2" s="126"/>
      <c r="O2" s="180"/>
    </row>
    <row r="3" spans="1:15">
      <c r="A3" s="179"/>
      <c r="B3" s="132" t="s">
        <v>56</v>
      </c>
      <c r="C3" s="126" t="s">
        <v>23</v>
      </c>
      <c r="D3" s="126"/>
      <c r="E3" s="126"/>
      <c r="F3" s="126"/>
      <c r="G3" s="126"/>
      <c r="H3" s="126"/>
      <c r="I3" s="126"/>
      <c r="N3" s="126"/>
      <c r="O3" s="180"/>
    </row>
    <row r="4" spans="1:15">
      <c r="A4" s="179" t="s">
        <v>11</v>
      </c>
      <c r="B4" s="127"/>
      <c r="C4" s="127"/>
      <c r="D4" s="126"/>
      <c r="E4" s="126"/>
      <c r="F4" s="126"/>
      <c r="G4" s="126"/>
      <c r="H4" s="126"/>
      <c r="I4" s="126"/>
      <c r="N4" s="126"/>
      <c r="O4" s="180"/>
    </row>
    <row r="5" spans="1:15">
      <c r="A5" s="179" t="s">
        <v>12</v>
      </c>
      <c r="B5" s="127"/>
      <c r="C5" s="128"/>
      <c r="D5" s="126"/>
      <c r="E5" s="129"/>
      <c r="F5" s="126"/>
      <c r="G5" s="126"/>
      <c r="H5" s="126"/>
      <c r="I5" s="126"/>
      <c r="N5" s="126"/>
      <c r="O5" s="180"/>
    </row>
    <row r="6" spans="1:15">
      <c r="A6" s="179" t="s">
        <v>13</v>
      </c>
      <c r="B6" s="127"/>
      <c r="C6" s="127"/>
      <c r="D6" s="126"/>
      <c r="E6" s="126"/>
      <c r="F6" s="126"/>
      <c r="G6" s="126"/>
      <c r="H6" s="126"/>
      <c r="I6" s="126"/>
      <c r="N6" s="126"/>
      <c r="O6" s="180"/>
    </row>
    <row r="7" spans="1:15">
      <c r="A7" s="179" t="s">
        <v>14</v>
      </c>
      <c r="B7" s="127"/>
      <c r="C7" s="127"/>
      <c r="D7" s="126" t="s">
        <v>124</v>
      </c>
      <c r="E7" s="126"/>
      <c r="F7" s="126"/>
      <c r="G7" s="126"/>
      <c r="H7" s="193"/>
      <c r="I7" s="126"/>
      <c r="N7" s="126"/>
      <c r="O7" s="180"/>
    </row>
    <row r="8" spans="1:15">
      <c r="A8" s="179" t="s">
        <v>15</v>
      </c>
      <c r="B8" s="127"/>
      <c r="C8" s="127"/>
      <c r="D8" s="126"/>
      <c r="E8" s="126"/>
      <c r="F8" s="126"/>
      <c r="G8" s="126"/>
      <c r="H8" s="126"/>
      <c r="I8" s="126"/>
      <c r="N8" s="126"/>
      <c r="O8" s="180"/>
    </row>
    <row r="9" spans="1:15">
      <c r="A9" s="179" t="s">
        <v>4</v>
      </c>
      <c r="B9" s="127"/>
      <c r="C9" s="127"/>
      <c r="D9" s="126" t="s">
        <v>124</v>
      </c>
      <c r="E9" s="126"/>
      <c r="F9" s="126"/>
      <c r="G9" s="126"/>
      <c r="H9" s="193"/>
      <c r="I9" s="126"/>
      <c r="N9" s="126"/>
      <c r="O9" s="180"/>
    </row>
    <row r="10" spans="1:15">
      <c r="A10" s="179" t="s">
        <v>16</v>
      </c>
      <c r="B10" s="130"/>
      <c r="C10" s="130"/>
      <c r="D10" s="126"/>
      <c r="E10" s="126"/>
      <c r="F10" s="126"/>
      <c r="G10" s="126"/>
      <c r="H10" s="126"/>
      <c r="I10" s="126"/>
      <c r="N10" s="126"/>
      <c r="O10" s="180"/>
    </row>
    <row r="11" spans="1:15">
      <c r="A11" s="179" t="s">
        <v>17</v>
      </c>
      <c r="B11" s="127"/>
      <c r="C11" s="127"/>
      <c r="D11" s="126" t="s">
        <v>124</v>
      </c>
      <c r="E11" s="126"/>
      <c r="F11" s="126"/>
      <c r="G11" s="126"/>
      <c r="H11" s="126"/>
      <c r="I11" s="126"/>
      <c r="N11" s="126"/>
      <c r="O11" s="180"/>
    </row>
    <row r="12" spans="1:15">
      <c r="A12" s="179" t="s">
        <v>18</v>
      </c>
      <c r="B12" s="127"/>
      <c r="C12" s="127"/>
      <c r="D12" s="126"/>
      <c r="E12" s="126"/>
      <c r="F12" s="126"/>
      <c r="G12" s="126"/>
      <c r="H12" s="126"/>
      <c r="I12" s="126"/>
      <c r="J12" s="126"/>
      <c r="K12" s="126"/>
      <c r="L12" s="126"/>
      <c r="M12" s="126"/>
      <c r="N12" s="126"/>
      <c r="O12" s="180"/>
    </row>
    <row r="13" spans="1:15">
      <c r="A13" s="179" t="s">
        <v>104</v>
      </c>
      <c r="B13" s="130"/>
      <c r="C13" s="130"/>
      <c r="D13" s="126"/>
      <c r="E13" s="126"/>
      <c r="F13" s="126"/>
      <c r="G13" s="126"/>
      <c r="H13" s="126"/>
      <c r="I13" s="126"/>
      <c r="J13" s="126"/>
      <c r="K13" s="126"/>
      <c r="L13" s="126"/>
      <c r="M13" s="126"/>
      <c r="N13" s="126"/>
      <c r="O13" s="180"/>
    </row>
    <row r="14" spans="1:15">
      <c r="A14" s="179" t="s">
        <v>123</v>
      </c>
      <c r="B14" s="126"/>
      <c r="C14" s="127"/>
      <c r="D14" s="126"/>
      <c r="E14" s="126"/>
      <c r="F14" s="126"/>
      <c r="G14" s="126"/>
      <c r="H14" s="126"/>
      <c r="I14" s="126"/>
      <c r="J14" s="126"/>
      <c r="K14" s="126"/>
      <c r="L14" s="126"/>
      <c r="M14" s="126"/>
      <c r="N14" s="126"/>
      <c r="O14" s="180"/>
    </row>
    <row r="15" spans="1:15">
      <c r="A15" s="179" t="s">
        <v>105</v>
      </c>
      <c r="B15" s="126"/>
      <c r="C15" s="194" t="s">
        <v>132</v>
      </c>
      <c r="D15" s="126"/>
      <c r="E15" s="126"/>
      <c r="F15" s="126"/>
      <c r="G15" s="126"/>
      <c r="H15" s="126"/>
      <c r="M15" s="126"/>
      <c r="N15" s="126"/>
      <c r="O15" s="180"/>
    </row>
    <row r="16" spans="1:15" ht="19" thickBot="1">
      <c r="A16" s="179"/>
      <c r="B16" s="193"/>
      <c r="C16" s="126"/>
      <c r="D16" s="126"/>
      <c r="E16" s="126"/>
      <c r="F16" s="126"/>
      <c r="G16" s="126"/>
      <c r="H16" s="126"/>
      <c r="M16" s="126"/>
      <c r="N16" s="126"/>
      <c r="O16" s="180"/>
    </row>
    <row r="17" spans="1:15">
      <c r="A17" s="179"/>
      <c r="I17" s="211" t="s">
        <v>59</v>
      </c>
      <c r="J17" s="212"/>
      <c r="K17" s="213"/>
      <c r="L17" s="126"/>
      <c r="M17" s="126"/>
      <c r="N17" s="126"/>
      <c r="O17" s="180"/>
    </row>
    <row r="18" spans="1:15">
      <c r="A18" s="179"/>
      <c r="I18" s="214" t="s">
        <v>23</v>
      </c>
      <c r="J18" s="132" t="s">
        <v>57</v>
      </c>
      <c r="K18" s="219" t="s">
        <v>122</v>
      </c>
      <c r="L18" s="126"/>
      <c r="M18" s="126"/>
      <c r="N18" s="126"/>
      <c r="O18" s="180"/>
    </row>
    <row r="19" spans="1:15">
      <c r="A19" s="179"/>
      <c r="I19" s="214" t="s">
        <v>36</v>
      </c>
      <c r="J19" s="132" t="s">
        <v>58</v>
      </c>
      <c r="K19" s="219" t="s">
        <v>129</v>
      </c>
      <c r="L19" s="126"/>
      <c r="M19" s="126"/>
      <c r="N19" s="126"/>
      <c r="O19" s="180"/>
    </row>
    <row r="20" spans="1:15">
      <c r="A20" s="179"/>
      <c r="I20" s="215">
        <v>241.93</v>
      </c>
      <c r="J20" s="132"/>
      <c r="K20" s="220">
        <f>+I20*J20</f>
        <v>0</v>
      </c>
      <c r="L20" s="126"/>
      <c r="M20" s="126"/>
      <c r="N20" s="126"/>
      <c r="O20" s="180"/>
    </row>
    <row r="21" spans="1:15" ht="19" thickBot="1">
      <c r="A21" s="179"/>
      <c r="I21" s="216" t="s">
        <v>121</v>
      </c>
      <c r="J21" s="217"/>
      <c r="K21" s="218"/>
      <c r="L21" s="126"/>
      <c r="M21" s="126"/>
      <c r="N21" s="126"/>
      <c r="O21" s="180"/>
    </row>
    <row r="22" spans="1:15">
      <c r="A22" s="179"/>
      <c r="I22" s="126"/>
      <c r="J22" s="126"/>
      <c r="K22" s="126"/>
      <c r="L22" s="126"/>
      <c r="M22" s="126"/>
      <c r="N22" s="126"/>
      <c r="O22" s="180"/>
    </row>
    <row r="23" spans="1:15">
      <c r="A23" s="179"/>
      <c r="K23" s="126"/>
      <c r="L23" s="126"/>
      <c r="M23" s="126"/>
      <c r="N23" s="126"/>
      <c r="O23" s="180"/>
    </row>
    <row r="24" spans="1:15">
      <c r="A24" s="179"/>
      <c r="K24" s="126"/>
      <c r="L24" s="126"/>
      <c r="M24" s="126"/>
      <c r="N24" s="126"/>
      <c r="O24" s="180"/>
    </row>
    <row r="25" spans="1:15">
      <c r="A25" s="179"/>
      <c r="K25" s="126"/>
      <c r="L25" s="126"/>
      <c r="M25" s="126"/>
      <c r="N25" s="126"/>
      <c r="O25" s="180"/>
    </row>
    <row r="26" spans="1:15">
      <c r="A26" s="179"/>
      <c r="K26" s="126"/>
      <c r="L26" s="126"/>
      <c r="M26" s="126"/>
      <c r="N26" s="126"/>
      <c r="O26" s="180"/>
    </row>
    <row r="27" spans="1:15">
      <c r="A27" s="179"/>
      <c r="K27" s="126"/>
      <c r="L27" s="126"/>
      <c r="M27" s="126"/>
      <c r="N27" s="126"/>
      <c r="O27" s="180"/>
    </row>
    <row r="28" spans="1:15">
      <c r="A28" s="179"/>
      <c r="K28" s="126"/>
      <c r="L28" s="126"/>
      <c r="M28" s="126"/>
      <c r="N28" s="126"/>
      <c r="O28" s="180"/>
    </row>
    <row r="29" spans="1:15">
      <c r="A29" s="179"/>
      <c r="K29" s="126"/>
      <c r="L29" s="126"/>
      <c r="M29" s="126"/>
      <c r="N29" s="126"/>
      <c r="O29" s="180"/>
    </row>
    <row r="30" spans="1:15">
      <c r="A30" s="179"/>
      <c r="K30" s="126"/>
      <c r="L30" s="126"/>
      <c r="M30" s="126"/>
      <c r="N30" s="126"/>
      <c r="O30" s="180"/>
    </row>
    <row r="31" spans="1:15">
      <c r="A31" s="190" t="s">
        <v>108</v>
      </c>
      <c r="B31" s="191"/>
      <c r="C31" s="191"/>
      <c r="D31" s="191"/>
      <c r="E31" s="176"/>
      <c r="F31" s="176"/>
      <c r="G31" s="176"/>
      <c r="H31" s="176"/>
      <c r="I31" s="178"/>
      <c r="J31" s="126"/>
      <c r="K31" s="126"/>
      <c r="L31" s="126"/>
      <c r="M31" s="126"/>
      <c r="N31" s="180"/>
    </row>
    <row r="32" spans="1:15">
      <c r="A32" s="179" t="s">
        <v>127</v>
      </c>
      <c r="B32" s="126"/>
      <c r="C32" s="126"/>
      <c r="D32" s="126"/>
      <c r="E32" s="126"/>
      <c r="F32" s="126"/>
      <c r="G32" s="126"/>
      <c r="H32" s="126"/>
      <c r="I32" s="180"/>
    </row>
    <row r="33" spans="1:9">
      <c r="A33" s="179"/>
      <c r="B33" s="126"/>
      <c r="C33" s="126"/>
      <c r="D33" s="126"/>
      <c r="E33" s="126"/>
      <c r="F33" s="126"/>
      <c r="G33" s="126"/>
      <c r="H33" s="126"/>
      <c r="I33" s="180"/>
    </row>
    <row r="34" spans="1:9">
      <c r="A34" s="179"/>
      <c r="B34" s="126"/>
      <c r="C34" s="126"/>
      <c r="D34" s="126"/>
      <c r="E34" s="126"/>
      <c r="F34" s="126"/>
      <c r="G34" s="126"/>
      <c r="H34" s="126"/>
      <c r="I34" s="180"/>
    </row>
    <row r="35" spans="1:9">
      <c r="A35" s="179"/>
      <c r="B35" s="126"/>
      <c r="C35" s="126"/>
      <c r="D35" s="126"/>
      <c r="E35" s="126"/>
      <c r="F35" s="126"/>
      <c r="G35" s="126"/>
      <c r="H35" s="126"/>
      <c r="I35" s="180"/>
    </row>
    <row r="36" spans="1:9">
      <c r="A36" s="179"/>
      <c r="B36" s="126"/>
      <c r="C36" s="126"/>
      <c r="D36" s="126"/>
      <c r="E36" s="126"/>
      <c r="F36" s="126"/>
      <c r="G36" s="126"/>
      <c r="H36" s="126"/>
      <c r="I36" s="180"/>
    </row>
    <row r="37" spans="1:9">
      <c r="A37" s="179"/>
      <c r="B37" s="181"/>
      <c r="C37" s="182"/>
      <c r="D37" s="126"/>
      <c r="E37" s="126"/>
      <c r="F37" s="126"/>
      <c r="G37" s="126"/>
      <c r="H37" s="126"/>
      <c r="I37" s="180"/>
    </row>
    <row r="38" spans="1:9">
      <c r="A38" s="179"/>
      <c r="B38" s="127"/>
      <c r="C38" s="183"/>
      <c r="D38" s="126"/>
      <c r="E38" s="126"/>
      <c r="F38" s="126"/>
      <c r="G38" s="126"/>
      <c r="H38" s="126"/>
      <c r="I38" s="180"/>
    </row>
    <row r="39" spans="1:9">
      <c r="A39" s="179"/>
      <c r="B39" s="126"/>
      <c r="C39" s="126"/>
      <c r="D39" s="126"/>
      <c r="E39" s="126"/>
      <c r="F39" s="126"/>
      <c r="G39" s="126"/>
      <c r="H39" s="126"/>
      <c r="I39" s="180"/>
    </row>
    <row r="40" spans="1:9">
      <c r="A40" s="179"/>
      <c r="B40" s="127"/>
      <c r="C40" s="182"/>
      <c r="D40" s="126"/>
      <c r="E40" s="126"/>
      <c r="F40" s="126"/>
      <c r="G40" s="126"/>
      <c r="H40" s="126"/>
      <c r="I40" s="180"/>
    </row>
    <row r="41" spans="1:9">
      <c r="A41" s="179"/>
      <c r="B41" s="127"/>
      <c r="C41" s="182"/>
      <c r="D41" s="126"/>
      <c r="E41" s="126"/>
      <c r="F41" s="126"/>
      <c r="G41" s="126"/>
      <c r="H41" s="126"/>
      <c r="I41" s="180"/>
    </row>
    <row r="42" spans="1:9">
      <c r="A42" s="179"/>
      <c r="B42" s="126"/>
      <c r="C42" s="126"/>
      <c r="D42" s="126"/>
      <c r="E42" s="126"/>
      <c r="F42" s="126"/>
      <c r="G42" s="126"/>
      <c r="H42" s="126"/>
      <c r="I42" s="180"/>
    </row>
    <row r="43" spans="1:9">
      <c r="A43" s="179" t="s">
        <v>107</v>
      </c>
      <c r="B43" s="126"/>
      <c r="C43" s="126"/>
      <c r="D43" s="126"/>
      <c r="E43" s="126"/>
      <c r="F43" s="126"/>
      <c r="G43" s="126"/>
      <c r="H43" s="126"/>
      <c r="I43" s="180"/>
    </row>
    <row r="44" spans="1:9">
      <c r="A44" s="179"/>
      <c r="B44" s="126"/>
      <c r="C44" s="126"/>
      <c r="D44" s="126"/>
      <c r="E44" s="126"/>
      <c r="F44" s="126"/>
      <c r="G44" s="126"/>
      <c r="H44" s="126"/>
      <c r="I44" s="180"/>
    </row>
    <row r="45" spans="1:9">
      <c r="A45" s="179"/>
      <c r="B45" s="126"/>
      <c r="C45" s="126"/>
      <c r="D45" s="126"/>
      <c r="E45" s="126"/>
      <c r="F45" s="126"/>
      <c r="G45" s="126"/>
      <c r="H45" s="126"/>
      <c r="I45" s="180"/>
    </row>
    <row r="46" spans="1:9">
      <c r="A46" s="184"/>
      <c r="B46" s="126"/>
      <c r="C46" s="126"/>
      <c r="D46" s="126"/>
      <c r="E46" s="126"/>
      <c r="F46" s="126"/>
      <c r="G46" s="126"/>
      <c r="H46" s="126"/>
      <c r="I46" s="180"/>
    </row>
    <row r="47" spans="1:9">
      <c r="A47" s="179"/>
      <c r="B47" s="127"/>
      <c r="C47" s="182"/>
      <c r="D47" s="126"/>
      <c r="E47" s="126"/>
      <c r="F47" s="126"/>
      <c r="G47" s="126"/>
      <c r="H47" s="126"/>
      <c r="I47" s="180"/>
    </row>
    <row r="48" spans="1:9">
      <c r="A48" s="179"/>
      <c r="B48" s="127"/>
      <c r="C48" s="183"/>
      <c r="D48" s="126"/>
      <c r="E48" s="126"/>
      <c r="F48" s="126"/>
      <c r="G48" s="126"/>
      <c r="H48" s="126"/>
      <c r="I48" s="180"/>
    </row>
    <row r="49" spans="1:9">
      <c r="A49" s="179"/>
      <c r="B49" s="127"/>
      <c r="C49" s="126"/>
      <c r="D49" s="126"/>
      <c r="E49" s="126"/>
      <c r="F49" s="126"/>
      <c r="G49" s="126"/>
      <c r="H49" s="126"/>
      <c r="I49" s="180"/>
    </row>
    <row r="50" spans="1:9">
      <c r="A50" s="185"/>
      <c r="B50" s="186"/>
      <c r="C50" s="187"/>
      <c r="D50" s="188"/>
      <c r="E50" s="188"/>
      <c r="F50" s="188"/>
      <c r="G50" s="188"/>
      <c r="H50" s="188"/>
      <c r="I50" s="189"/>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2FE0A6-1900-074B-9C42-6A8D4ED7389B}">
  <dimension ref="A1:O55"/>
  <sheetViews>
    <sheetView workbookViewId="0">
      <selection activeCell="B49" sqref="B49:G55"/>
    </sheetView>
  </sheetViews>
  <sheetFormatPr defaultColWidth="10.83203125" defaultRowHeight="18.5"/>
  <cols>
    <col min="1" max="1" width="29" style="131" customWidth="1"/>
    <col min="2" max="2" width="18.5" style="131" customWidth="1"/>
    <col min="3" max="3" width="12.1640625" style="131" customWidth="1"/>
    <col min="4" max="4" width="22.1640625" style="131" customWidth="1"/>
    <col min="5" max="8" width="10.83203125" style="131"/>
    <col min="9" max="9" width="15.5" style="131" customWidth="1"/>
    <col min="10" max="10" width="10.83203125" style="131"/>
    <col min="11" max="11" width="18.83203125" style="131" customWidth="1"/>
    <col min="12" max="12" width="21.75" style="131" customWidth="1"/>
    <col min="13" max="16384" width="10.83203125" style="131"/>
  </cols>
  <sheetData>
    <row r="1" spans="1:15" s="126" customFormat="1">
      <c r="A1" s="209" t="s">
        <v>110</v>
      </c>
      <c r="C1" s="223" t="s">
        <v>133</v>
      </c>
    </row>
    <row r="2" spans="1:15">
      <c r="B2" s="126"/>
      <c r="C2" s="126"/>
      <c r="D2" s="126"/>
      <c r="E2" s="126"/>
      <c r="F2" s="126"/>
      <c r="G2" s="126"/>
      <c r="H2" s="126"/>
      <c r="I2" s="126"/>
      <c r="J2" s="126"/>
      <c r="K2" s="126"/>
      <c r="L2" s="126"/>
      <c r="M2" s="126"/>
      <c r="N2" s="126"/>
      <c r="O2" s="180"/>
    </row>
    <row r="3" spans="1:15">
      <c r="A3" s="179"/>
      <c r="B3" s="132" t="s">
        <v>56</v>
      </c>
      <c r="C3" s="126" t="s">
        <v>22</v>
      </c>
      <c r="D3" s="126"/>
      <c r="E3" s="126"/>
      <c r="F3" s="126"/>
      <c r="G3" s="126"/>
      <c r="H3" s="126"/>
      <c r="I3" s="126"/>
      <c r="J3" s="192" t="s">
        <v>109</v>
      </c>
      <c r="K3" s="126"/>
      <c r="L3" s="126"/>
      <c r="M3" s="126"/>
      <c r="N3" s="126"/>
      <c r="O3" s="180"/>
    </row>
    <row r="4" spans="1:15">
      <c r="A4" s="179" t="s">
        <v>11</v>
      </c>
      <c r="B4" s="127"/>
      <c r="C4" s="127"/>
      <c r="D4" s="126"/>
      <c r="E4" s="126"/>
      <c r="F4" s="126"/>
      <c r="G4" s="126"/>
      <c r="H4" s="126"/>
      <c r="I4" s="126"/>
      <c r="J4" s="126" t="s">
        <v>22</v>
      </c>
      <c r="K4" s="126" t="s">
        <v>57</v>
      </c>
      <c r="L4" s="195" t="s">
        <v>131</v>
      </c>
      <c r="M4" s="126"/>
      <c r="N4" s="126"/>
      <c r="O4" s="180"/>
    </row>
    <row r="5" spans="1:15">
      <c r="A5" s="179" t="s">
        <v>12</v>
      </c>
      <c r="B5" s="127"/>
      <c r="C5" s="128"/>
      <c r="D5" s="126" t="s">
        <v>60</v>
      </c>
      <c r="E5" s="129"/>
      <c r="F5" s="126"/>
      <c r="G5" s="126"/>
      <c r="H5" s="126"/>
      <c r="I5" s="126"/>
      <c r="J5" s="126" t="s">
        <v>36</v>
      </c>
      <c r="K5" s="126" t="s">
        <v>58</v>
      </c>
      <c r="L5" s="195" t="s">
        <v>130</v>
      </c>
      <c r="M5" s="126"/>
      <c r="N5" s="126"/>
      <c r="O5" s="180"/>
    </row>
    <row r="6" spans="1:15">
      <c r="A6" s="179" t="s">
        <v>13</v>
      </c>
      <c r="B6" s="127"/>
      <c r="C6" s="127"/>
      <c r="D6" s="126" t="s">
        <v>118</v>
      </c>
      <c r="E6" s="126"/>
      <c r="F6" s="126"/>
      <c r="G6" s="126"/>
      <c r="H6" s="126"/>
      <c r="I6" s="126"/>
      <c r="J6" s="127">
        <v>182.46</v>
      </c>
      <c r="K6" s="126"/>
      <c r="L6" s="127"/>
      <c r="M6" s="126"/>
      <c r="N6" s="126"/>
      <c r="O6" s="180"/>
    </row>
    <row r="7" spans="1:15">
      <c r="A7" s="179" t="s">
        <v>14</v>
      </c>
      <c r="B7" s="127"/>
      <c r="C7" s="127"/>
      <c r="D7" s="126" t="s">
        <v>102</v>
      </c>
      <c r="E7" s="126"/>
      <c r="F7" s="126"/>
      <c r="G7" s="126"/>
      <c r="H7" s="193"/>
      <c r="I7" s="126"/>
      <c r="J7" s="126" t="s">
        <v>128</v>
      </c>
      <c r="K7" s="126"/>
      <c r="L7" s="126"/>
      <c r="M7" s="126"/>
      <c r="N7" s="126"/>
      <c r="O7" s="180"/>
    </row>
    <row r="8" spans="1:15">
      <c r="A8" s="179" t="s">
        <v>15</v>
      </c>
      <c r="B8" s="127"/>
      <c r="C8" s="127"/>
      <c r="D8" s="126" t="s">
        <v>119</v>
      </c>
      <c r="E8" s="126"/>
      <c r="F8" s="126"/>
      <c r="G8" s="126"/>
      <c r="H8" s="126"/>
      <c r="I8" s="126"/>
      <c r="J8" s="126"/>
      <c r="K8" s="126"/>
      <c r="L8" s="126"/>
      <c r="M8" s="126"/>
      <c r="N8" s="126"/>
      <c r="O8" s="180"/>
    </row>
    <row r="9" spans="1:15">
      <c r="A9" s="179" t="s">
        <v>4</v>
      </c>
      <c r="B9" s="127"/>
      <c r="C9" s="127"/>
      <c r="D9" s="126" t="s">
        <v>103</v>
      </c>
      <c r="E9" s="126"/>
      <c r="F9" s="126"/>
      <c r="G9" s="126"/>
      <c r="H9" s="193"/>
      <c r="I9" s="126"/>
      <c r="J9" s="126" t="s">
        <v>116</v>
      </c>
      <c r="K9" s="126"/>
      <c r="L9" s="126"/>
      <c r="M9" s="126"/>
      <c r="N9" s="126"/>
      <c r="O9" s="180"/>
    </row>
    <row r="10" spans="1:15">
      <c r="A10" s="179" t="s">
        <v>16</v>
      </c>
      <c r="B10" s="130"/>
      <c r="C10" s="130"/>
      <c r="D10" s="126"/>
      <c r="E10" s="126"/>
      <c r="F10" s="126"/>
      <c r="G10" s="126"/>
      <c r="H10" s="126"/>
      <c r="I10" s="126"/>
      <c r="J10" s="126" t="s">
        <v>117</v>
      </c>
      <c r="K10" s="126"/>
      <c r="L10" s="126"/>
      <c r="M10" s="126"/>
      <c r="N10" s="126"/>
      <c r="O10" s="180"/>
    </row>
    <row r="11" spans="1:15">
      <c r="A11" s="179" t="s">
        <v>17</v>
      </c>
      <c r="B11" s="127"/>
      <c r="C11" s="127"/>
      <c r="D11" s="126" t="s">
        <v>114</v>
      </c>
      <c r="E11" s="126"/>
      <c r="F11" s="126"/>
      <c r="G11" s="126"/>
      <c r="H11" s="126"/>
      <c r="I11" s="126"/>
      <c r="J11" s="126"/>
      <c r="K11" s="126"/>
      <c r="L11" s="126"/>
      <c r="M11" s="126"/>
      <c r="N11" s="126"/>
      <c r="O11" s="180"/>
    </row>
    <row r="12" spans="1:15">
      <c r="A12" s="179" t="s">
        <v>18</v>
      </c>
      <c r="B12" s="127"/>
      <c r="C12" s="127"/>
      <c r="D12" s="126" t="s">
        <v>106</v>
      </c>
      <c r="E12" s="126"/>
      <c r="F12" s="126"/>
      <c r="G12" s="126"/>
      <c r="H12" s="126"/>
      <c r="I12" s="126"/>
      <c r="J12" s="126"/>
      <c r="K12" s="126"/>
      <c r="L12" s="126"/>
      <c r="M12" s="126"/>
      <c r="N12" s="126"/>
      <c r="O12" s="180"/>
    </row>
    <row r="13" spans="1:15">
      <c r="A13" s="179" t="s">
        <v>104</v>
      </c>
      <c r="B13" s="130"/>
      <c r="C13" s="130"/>
      <c r="D13" s="126"/>
      <c r="E13" s="126"/>
      <c r="F13" s="126"/>
      <c r="G13" s="126"/>
      <c r="H13" s="126"/>
      <c r="I13" s="126"/>
      <c r="J13" s="126"/>
      <c r="K13" s="126"/>
      <c r="L13" s="126"/>
      <c r="M13" s="126"/>
      <c r="N13" s="126"/>
      <c r="O13" s="180"/>
    </row>
    <row r="14" spans="1:15">
      <c r="A14" s="179"/>
      <c r="B14" s="126"/>
      <c r="C14" s="127"/>
      <c r="D14" s="182" t="s">
        <v>115</v>
      </c>
      <c r="E14" s="126"/>
      <c r="F14" s="126"/>
      <c r="G14" s="126"/>
      <c r="H14" s="126"/>
      <c r="I14" s="126"/>
      <c r="J14" s="126"/>
      <c r="K14" s="126"/>
      <c r="L14" s="126"/>
      <c r="M14" s="126"/>
      <c r="N14" s="126"/>
      <c r="O14" s="180"/>
    </row>
    <row r="15" spans="1:15">
      <c r="A15" s="179" t="s">
        <v>105</v>
      </c>
      <c r="B15" s="126"/>
      <c r="C15" s="194" t="s">
        <v>132</v>
      </c>
      <c r="D15" s="126"/>
      <c r="E15" s="126"/>
      <c r="F15" s="126"/>
      <c r="G15" s="126"/>
      <c r="H15" s="126"/>
      <c r="I15" s="126"/>
      <c r="J15" s="126"/>
      <c r="K15" s="126"/>
      <c r="L15" s="126"/>
      <c r="M15" s="126"/>
      <c r="N15" s="126"/>
      <c r="O15" s="180"/>
    </row>
    <row r="16" spans="1:15">
      <c r="A16" s="179"/>
      <c r="B16" s="126"/>
      <c r="C16" s="128"/>
      <c r="D16" s="126"/>
      <c r="E16" s="126"/>
      <c r="F16" s="126"/>
      <c r="G16" s="126"/>
      <c r="H16" s="126"/>
      <c r="I16" s="126"/>
      <c r="J16" s="126"/>
      <c r="K16" s="126"/>
      <c r="L16" s="126"/>
      <c r="M16" s="126"/>
      <c r="N16" s="126"/>
      <c r="O16" s="180"/>
    </row>
    <row r="17" spans="1:15">
      <c r="A17" s="179"/>
      <c r="K17" s="126"/>
      <c r="L17" s="126"/>
      <c r="M17" s="126"/>
      <c r="N17" s="126"/>
      <c r="O17" s="180"/>
    </row>
    <row r="18" spans="1:15">
      <c r="A18" s="179"/>
      <c r="K18" s="126"/>
      <c r="L18" s="126"/>
      <c r="M18" s="126"/>
      <c r="N18" s="126"/>
      <c r="O18" s="180"/>
    </row>
    <row r="19" spans="1:15">
      <c r="A19" s="179"/>
      <c r="K19" s="126"/>
      <c r="L19" s="126"/>
      <c r="M19" s="126"/>
      <c r="N19" s="126"/>
      <c r="O19" s="180"/>
    </row>
    <row r="20" spans="1:15">
      <c r="A20" s="179"/>
      <c r="K20" s="126"/>
      <c r="L20" s="126"/>
      <c r="M20" s="126"/>
      <c r="N20" s="126"/>
      <c r="O20" s="180"/>
    </row>
    <row r="21" spans="1:15">
      <c r="A21" s="179"/>
      <c r="K21" s="126"/>
      <c r="L21" s="126"/>
      <c r="M21" s="126"/>
      <c r="N21" s="126"/>
      <c r="O21" s="180"/>
    </row>
    <row r="22" spans="1:15">
      <c r="A22" s="179"/>
      <c r="K22" s="126"/>
      <c r="L22" s="126"/>
      <c r="M22" s="126"/>
      <c r="N22" s="126"/>
      <c r="O22" s="180"/>
    </row>
    <row r="23" spans="1:15">
      <c r="A23" s="179"/>
      <c r="K23" s="126"/>
      <c r="L23" s="126"/>
      <c r="M23" s="126"/>
      <c r="N23" s="126"/>
      <c r="O23" s="180"/>
    </row>
    <row r="24" spans="1:15">
      <c r="A24" s="179"/>
      <c r="K24" s="126"/>
      <c r="L24" s="126"/>
      <c r="M24" s="126"/>
      <c r="N24" s="126"/>
      <c r="O24" s="180"/>
    </row>
    <row r="25" spans="1:15">
      <c r="A25" s="179"/>
      <c r="K25" s="126"/>
      <c r="L25" s="126"/>
      <c r="M25" s="126"/>
      <c r="N25" s="126"/>
      <c r="O25" s="180"/>
    </row>
    <row r="26" spans="1:15">
      <c r="A26" s="179"/>
      <c r="K26" s="126"/>
      <c r="L26" s="126"/>
      <c r="M26" s="126"/>
      <c r="N26" s="126"/>
      <c r="O26" s="180"/>
    </row>
    <row r="27" spans="1:15">
      <c r="A27" s="179"/>
      <c r="K27" s="126"/>
      <c r="L27" s="126"/>
      <c r="M27" s="126"/>
      <c r="N27" s="126"/>
      <c r="O27" s="180"/>
    </row>
    <row r="28" spans="1:15">
      <c r="A28" s="179"/>
      <c r="K28" s="126"/>
      <c r="L28" s="126"/>
      <c r="M28" s="126"/>
      <c r="N28" s="126"/>
      <c r="O28" s="180"/>
    </row>
    <row r="29" spans="1:15">
      <c r="A29" s="179"/>
      <c r="K29" s="126"/>
      <c r="L29" s="126"/>
      <c r="M29" s="126"/>
      <c r="N29" s="126"/>
      <c r="O29" s="180"/>
    </row>
    <row r="30" spans="1:15">
      <c r="A30" s="179"/>
      <c r="K30" s="126"/>
      <c r="L30" s="126"/>
      <c r="M30" s="126"/>
      <c r="N30" s="126"/>
      <c r="O30" s="180"/>
    </row>
    <row r="31" spans="1:15">
      <c r="A31" s="179"/>
      <c r="K31" s="126"/>
      <c r="L31" s="126"/>
      <c r="M31" s="126"/>
      <c r="N31" s="126"/>
      <c r="O31" s="180"/>
    </row>
    <row r="32" spans="1:15">
      <c r="A32" s="179"/>
      <c r="K32" s="126"/>
      <c r="L32" s="126"/>
      <c r="M32" s="126"/>
      <c r="N32" s="126"/>
      <c r="O32" s="180"/>
    </row>
    <row r="33" spans="1:15">
      <c r="A33" s="179"/>
      <c r="K33" s="126"/>
      <c r="L33" s="126"/>
      <c r="M33" s="126"/>
      <c r="N33" s="126"/>
      <c r="O33" s="180"/>
    </row>
    <row r="34" spans="1:15">
      <c r="A34" s="179"/>
      <c r="B34" s="126" t="s">
        <v>111</v>
      </c>
      <c r="C34" s="128"/>
      <c r="D34" s="126"/>
      <c r="E34" s="126"/>
      <c r="F34" s="126"/>
      <c r="G34" s="126"/>
      <c r="H34" s="126"/>
      <c r="I34" s="126"/>
      <c r="J34" s="126"/>
      <c r="K34" s="126"/>
      <c r="L34" s="126"/>
      <c r="M34" s="126"/>
      <c r="N34" s="126"/>
      <c r="O34" s="180"/>
    </row>
    <row r="35" spans="1:15">
      <c r="A35" s="179"/>
      <c r="B35" s="193" t="s">
        <v>112</v>
      </c>
      <c r="C35" s="126"/>
      <c r="D35" s="126"/>
      <c r="E35" s="126"/>
      <c r="F35" s="126"/>
      <c r="G35" s="126"/>
      <c r="H35" s="126"/>
      <c r="I35" s="126"/>
      <c r="J35" s="126"/>
      <c r="K35" s="126"/>
      <c r="L35" s="126"/>
      <c r="M35" s="126"/>
      <c r="N35" s="126"/>
      <c r="O35" s="180"/>
    </row>
    <row r="36" spans="1:15">
      <c r="A36" s="179"/>
      <c r="B36" s="190" t="s">
        <v>108</v>
      </c>
      <c r="C36" s="191"/>
      <c r="D36" s="191"/>
      <c r="E36" s="191"/>
      <c r="F36" s="176"/>
      <c r="G36" s="176"/>
      <c r="H36" s="176"/>
      <c r="I36" s="176"/>
      <c r="J36" s="178"/>
      <c r="K36" s="126"/>
      <c r="L36" s="126"/>
      <c r="M36" s="126"/>
      <c r="N36" s="126"/>
      <c r="O36" s="180"/>
    </row>
    <row r="37" spans="1:15">
      <c r="A37" s="179"/>
      <c r="B37" s="179" t="s">
        <v>101</v>
      </c>
      <c r="C37" s="126"/>
      <c r="D37" s="126"/>
      <c r="E37" s="126"/>
      <c r="F37" s="126"/>
      <c r="G37" s="126"/>
      <c r="H37" s="126"/>
      <c r="I37" s="126"/>
      <c r="J37" s="180"/>
      <c r="K37" s="126"/>
      <c r="L37" s="126"/>
      <c r="M37" s="126"/>
      <c r="N37" s="126"/>
      <c r="O37" s="180"/>
    </row>
    <row r="38" spans="1:15">
      <c r="A38" s="179"/>
      <c r="B38" s="179"/>
      <c r="C38" s="126"/>
      <c r="D38" s="126"/>
      <c r="E38" s="126"/>
      <c r="F38" s="126"/>
      <c r="G38" s="126"/>
      <c r="H38" s="126"/>
      <c r="I38" s="126"/>
      <c r="J38" s="180"/>
      <c r="K38" s="126"/>
      <c r="L38" s="126"/>
      <c r="M38" s="126"/>
      <c r="N38" s="126"/>
      <c r="O38" s="180"/>
    </row>
    <row r="39" spans="1:15">
      <c r="B39" s="179"/>
      <c r="C39" s="126"/>
      <c r="D39" s="126"/>
      <c r="E39" s="126"/>
      <c r="F39" s="126"/>
      <c r="G39" s="126"/>
      <c r="H39" s="126"/>
      <c r="I39" s="126"/>
      <c r="J39" s="180"/>
    </row>
    <row r="40" spans="1:15">
      <c r="B40" s="179"/>
      <c r="C40" s="126"/>
      <c r="D40" s="126"/>
      <c r="E40" s="126"/>
      <c r="F40" s="126"/>
      <c r="G40" s="126"/>
      <c r="H40" s="126"/>
      <c r="I40" s="126"/>
      <c r="J40" s="180"/>
    </row>
    <row r="41" spans="1:15">
      <c r="B41" s="179"/>
      <c r="C41" s="126"/>
      <c r="D41" s="126"/>
      <c r="E41" s="126"/>
      <c r="F41" s="126"/>
      <c r="G41" s="126"/>
      <c r="H41" s="126"/>
      <c r="I41" s="126"/>
      <c r="J41" s="180"/>
    </row>
    <row r="42" spans="1:15">
      <c r="B42" s="179"/>
      <c r="C42" s="181"/>
      <c r="D42" s="182"/>
      <c r="E42" s="126"/>
      <c r="F42" s="126"/>
      <c r="G42" s="126"/>
      <c r="H42" s="126"/>
      <c r="I42" s="126"/>
      <c r="J42" s="180"/>
    </row>
    <row r="43" spans="1:15">
      <c r="B43" s="179"/>
      <c r="C43" s="127"/>
      <c r="D43" s="183"/>
      <c r="E43" s="126"/>
      <c r="F43" s="126"/>
      <c r="G43" s="126"/>
      <c r="H43" s="126"/>
      <c r="I43" s="126"/>
      <c r="J43" s="180"/>
    </row>
    <row r="44" spans="1:15">
      <c r="B44" s="179"/>
      <c r="C44" s="126"/>
      <c r="D44" s="126"/>
      <c r="E44" s="126"/>
      <c r="F44" s="126"/>
      <c r="G44" s="126"/>
      <c r="H44" s="126"/>
      <c r="I44" s="126"/>
      <c r="J44" s="180"/>
    </row>
    <row r="45" spans="1:15">
      <c r="B45" s="179"/>
      <c r="C45" s="127"/>
      <c r="D45" s="182"/>
      <c r="E45" s="126"/>
      <c r="F45" s="126"/>
      <c r="G45" s="126"/>
      <c r="H45" s="126"/>
      <c r="I45" s="126"/>
      <c r="J45" s="180"/>
    </row>
    <row r="46" spans="1:15">
      <c r="B46" s="179"/>
      <c r="C46" s="127"/>
      <c r="D46" s="182"/>
      <c r="E46" s="126"/>
      <c r="F46" s="126"/>
      <c r="G46" s="126"/>
      <c r="H46" s="126"/>
      <c r="I46" s="126"/>
      <c r="J46" s="180"/>
    </row>
    <row r="47" spans="1:15">
      <c r="B47" s="179"/>
      <c r="C47" s="126"/>
      <c r="D47" s="126"/>
      <c r="E47" s="126"/>
      <c r="F47" s="126"/>
      <c r="G47" s="126"/>
      <c r="H47" s="126"/>
      <c r="I47" s="126"/>
      <c r="J47" s="180"/>
    </row>
    <row r="48" spans="1:15">
      <c r="B48" s="179" t="s">
        <v>113</v>
      </c>
      <c r="C48" s="126"/>
      <c r="D48" s="126"/>
      <c r="E48" s="126"/>
      <c r="F48" s="126"/>
      <c r="G48" s="126"/>
      <c r="H48" s="126"/>
      <c r="I48" s="126"/>
      <c r="J48" s="180"/>
    </row>
    <row r="49" spans="2:10">
      <c r="B49" s="179"/>
      <c r="C49" s="126"/>
      <c r="D49" s="126"/>
      <c r="E49" s="126"/>
      <c r="F49" s="126"/>
      <c r="G49" s="126"/>
      <c r="H49" s="126"/>
      <c r="I49" s="126"/>
      <c r="J49" s="180"/>
    </row>
    <row r="50" spans="2:10">
      <c r="B50" s="179"/>
      <c r="C50" s="126"/>
      <c r="D50" s="126"/>
      <c r="E50" s="126"/>
      <c r="F50" s="126"/>
      <c r="G50" s="126"/>
      <c r="H50" s="126"/>
      <c r="I50" s="126"/>
      <c r="J50" s="180"/>
    </row>
    <row r="51" spans="2:10">
      <c r="B51" s="184"/>
      <c r="C51" s="126"/>
      <c r="D51" s="126"/>
      <c r="E51" s="126"/>
      <c r="F51" s="126"/>
      <c r="G51" s="126"/>
      <c r="H51" s="126"/>
      <c r="I51" s="126"/>
      <c r="J51" s="180"/>
    </row>
    <row r="52" spans="2:10">
      <c r="B52" s="179"/>
      <c r="C52" s="127"/>
      <c r="D52" s="182"/>
      <c r="E52" s="126"/>
      <c r="F52" s="126"/>
      <c r="G52" s="126"/>
      <c r="H52" s="126"/>
      <c r="I52" s="126"/>
      <c r="J52" s="180"/>
    </row>
    <row r="53" spans="2:10">
      <c r="B53" s="179"/>
      <c r="C53" s="127"/>
      <c r="D53" s="183"/>
      <c r="E53" s="126"/>
      <c r="F53" s="126"/>
      <c r="G53" s="126"/>
      <c r="H53" s="126"/>
      <c r="I53" s="126"/>
      <c r="J53" s="180"/>
    </row>
    <row r="54" spans="2:10">
      <c r="B54" s="179"/>
      <c r="C54" s="127"/>
      <c r="D54" s="126"/>
      <c r="E54" s="126"/>
      <c r="F54" s="126"/>
      <c r="G54" s="126"/>
      <c r="H54" s="126"/>
      <c r="I54" s="126"/>
      <c r="J54" s="180"/>
    </row>
    <row r="55" spans="2:10">
      <c r="B55" s="185"/>
      <c r="C55" s="186"/>
      <c r="D55" s="187"/>
      <c r="E55" s="188"/>
      <c r="F55" s="188"/>
      <c r="G55" s="188"/>
      <c r="H55" s="188"/>
      <c r="I55" s="188"/>
      <c r="J55" s="189"/>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878D59-9CFC-A84E-8C41-FD908FA8C1AC}">
  <dimension ref="A2:F21"/>
  <sheetViews>
    <sheetView workbookViewId="0">
      <selection activeCell="A2" sqref="A2"/>
    </sheetView>
  </sheetViews>
  <sheetFormatPr defaultColWidth="10.6640625" defaultRowHeight="15.5"/>
  <cols>
    <col min="5" max="5" width="18.5" style="67" customWidth="1"/>
  </cols>
  <sheetData>
    <row r="2" spans="1:6">
      <c r="A2" t="s">
        <v>120</v>
      </c>
    </row>
    <row r="4" spans="1:6" ht="16" thickBot="1">
      <c r="C4" s="84" t="s">
        <v>43</v>
      </c>
    </row>
    <row r="5" spans="1:6" ht="16.5" thickTop="1" thickBot="1">
      <c r="B5" s="111"/>
      <c r="C5" s="110"/>
      <c r="D5" s="107" t="s">
        <v>34</v>
      </c>
      <c r="E5" s="108" t="s">
        <v>35</v>
      </c>
      <c r="F5" s="109" t="s">
        <v>36</v>
      </c>
    </row>
    <row r="6" spans="1:6">
      <c r="B6" s="112" t="s">
        <v>48</v>
      </c>
      <c r="C6" s="85" t="s">
        <v>37</v>
      </c>
      <c r="D6" s="82">
        <v>1910563</v>
      </c>
      <c r="E6" s="86">
        <v>196141752</v>
      </c>
      <c r="F6" s="87">
        <v>102.66175572331296</v>
      </c>
    </row>
    <row r="7" spans="1:6">
      <c r="B7" s="113" t="s">
        <v>49</v>
      </c>
      <c r="C7" s="88" t="s">
        <v>38</v>
      </c>
      <c r="D7" s="82">
        <v>642203</v>
      </c>
      <c r="E7" s="86">
        <v>52127745</v>
      </c>
      <c r="F7" s="89">
        <v>81.170198519782687</v>
      </c>
    </row>
    <row r="8" spans="1:6">
      <c r="B8" s="113" t="s">
        <v>47</v>
      </c>
      <c r="C8" s="90" t="s">
        <v>39</v>
      </c>
      <c r="D8" s="82">
        <v>998465</v>
      </c>
      <c r="E8" s="86">
        <v>201562673</v>
      </c>
      <c r="F8" s="91">
        <v>201.8725473601979</v>
      </c>
    </row>
    <row r="9" spans="1:6">
      <c r="B9" s="113" t="s">
        <v>46</v>
      </c>
      <c r="C9" s="92" t="s">
        <v>40</v>
      </c>
      <c r="D9" s="82">
        <v>192331</v>
      </c>
      <c r="E9" s="86">
        <v>49519645</v>
      </c>
      <c r="F9" s="93">
        <v>257.47094852103925</v>
      </c>
    </row>
    <row r="10" spans="1:6" ht="16" thickBot="1">
      <c r="B10" s="114"/>
      <c r="C10" s="133" t="s">
        <v>41</v>
      </c>
      <c r="D10" s="134">
        <v>2410113</v>
      </c>
      <c r="E10" s="135">
        <v>583088375</v>
      </c>
      <c r="F10" s="136">
        <v>241.93404002218983</v>
      </c>
    </row>
    <row r="11" spans="1:6" ht="16.5" thickTop="1" thickBot="1">
      <c r="B11" s="111" t="s">
        <v>45</v>
      </c>
      <c r="C11" s="137" t="s">
        <v>42</v>
      </c>
      <c r="D11" s="138">
        <v>6644</v>
      </c>
      <c r="E11" s="139">
        <v>3196970</v>
      </c>
      <c r="F11" s="140">
        <v>481.18151715833835</v>
      </c>
    </row>
    <row r="14" spans="1:6" ht="16" thickBot="1">
      <c r="C14" s="84" t="s">
        <v>44</v>
      </c>
    </row>
    <row r="15" spans="1:6" ht="16.5" thickTop="1" thickBot="1">
      <c r="B15" s="111"/>
      <c r="C15" s="106"/>
      <c r="D15" s="107" t="s">
        <v>34</v>
      </c>
      <c r="E15" s="108" t="s">
        <v>35</v>
      </c>
      <c r="F15" s="109" t="s">
        <v>36</v>
      </c>
    </row>
    <row r="16" spans="1:6" ht="16" thickTop="1">
      <c r="B16" s="112" t="s">
        <v>48</v>
      </c>
      <c r="C16" s="98" t="s">
        <v>37</v>
      </c>
      <c r="D16" s="99">
        <v>8030141</v>
      </c>
      <c r="E16" s="100">
        <v>570276706</v>
      </c>
      <c r="F16" s="101">
        <v>71.017022739700337</v>
      </c>
    </row>
    <row r="17" spans="2:6">
      <c r="B17" s="113" t="s">
        <v>49</v>
      </c>
      <c r="C17" s="88" t="s">
        <v>38</v>
      </c>
      <c r="D17" s="82">
        <v>21575460</v>
      </c>
      <c r="E17" s="86">
        <v>244414260</v>
      </c>
      <c r="F17" s="89">
        <v>11.32834525891916</v>
      </c>
    </row>
    <row r="18" spans="2:6">
      <c r="B18" s="113" t="s">
        <v>47</v>
      </c>
      <c r="C18" s="90" t="s">
        <v>39</v>
      </c>
      <c r="D18" s="82">
        <v>78024</v>
      </c>
      <c r="E18" s="86">
        <v>20212814</v>
      </c>
      <c r="F18" s="91">
        <v>259.05893058546087</v>
      </c>
    </row>
    <row r="19" spans="2:6">
      <c r="B19" s="113" t="s">
        <v>46</v>
      </c>
      <c r="C19" s="92" t="s">
        <v>40</v>
      </c>
      <c r="D19" s="82">
        <v>621</v>
      </c>
      <c r="E19" s="86">
        <v>128463</v>
      </c>
      <c r="F19" s="93">
        <v>206.8647342995169</v>
      </c>
    </row>
    <row r="20" spans="2:6" ht="16" thickBot="1">
      <c r="B20" s="114"/>
      <c r="C20" s="102" t="s">
        <v>41</v>
      </c>
      <c r="D20" s="103">
        <v>489700</v>
      </c>
      <c r="E20" s="104">
        <v>89350552</v>
      </c>
      <c r="F20" s="105">
        <v>182.45977537267714</v>
      </c>
    </row>
    <row r="21" spans="2:6" ht="16" thickBot="1">
      <c r="B21" s="111" t="s">
        <v>45</v>
      </c>
      <c r="C21" s="94" t="s">
        <v>42</v>
      </c>
      <c r="D21" s="95">
        <v>14095</v>
      </c>
      <c r="E21" s="96">
        <v>3298524</v>
      </c>
      <c r="F21" s="97">
        <v>234.02085846044696</v>
      </c>
    </row>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68366A-4C7B-194A-B57A-60E9411CB743}">
  <dimension ref="A1:P31"/>
  <sheetViews>
    <sheetView workbookViewId="0">
      <selection activeCell="M24" sqref="M24"/>
    </sheetView>
  </sheetViews>
  <sheetFormatPr defaultColWidth="10.6640625" defaultRowHeight="15.5"/>
  <sheetData>
    <row r="1" spans="1:12">
      <c r="A1" s="84" t="s">
        <v>50</v>
      </c>
    </row>
    <row r="3" spans="1:12" ht="16" thickBot="1"/>
    <row r="4" spans="1:12">
      <c r="B4" s="81" t="s">
        <v>51</v>
      </c>
      <c r="C4" s="80"/>
      <c r="D4" s="80"/>
      <c r="E4" s="80"/>
      <c r="F4" s="80"/>
      <c r="G4" s="80" t="s">
        <v>32</v>
      </c>
      <c r="H4" s="80"/>
      <c r="I4" s="80"/>
      <c r="J4" s="80"/>
      <c r="K4" s="80"/>
      <c r="L4" s="79"/>
    </row>
    <row r="5" spans="1:12">
      <c r="B5" s="78"/>
      <c r="D5" t="s">
        <v>26</v>
      </c>
      <c r="G5" t="s">
        <v>31</v>
      </c>
      <c r="L5" s="76"/>
    </row>
    <row r="6" spans="1:12">
      <c r="B6" s="78" t="s">
        <v>22</v>
      </c>
      <c r="C6">
        <v>0.09</v>
      </c>
      <c r="D6" s="77"/>
      <c r="E6" t="s">
        <v>54</v>
      </c>
      <c r="L6" s="76"/>
    </row>
    <row r="7" spans="1:12">
      <c r="B7" s="115" t="s">
        <v>23</v>
      </c>
      <c r="C7" s="116">
        <v>0.153</v>
      </c>
      <c r="D7" s="117"/>
      <c r="L7" s="76"/>
    </row>
    <row r="8" spans="1:12">
      <c r="B8" s="78" t="s">
        <v>21</v>
      </c>
      <c r="G8" t="s">
        <v>55</v>
      </c>
      <c r="L8" s="76"/>
    </row>
    <row r="9" spans="1:12">
      <c r="B9" s="78"/>
      <c r="G9" s="118" t="s">
        <v>22</v>
      </c>
      <c r="H9" s="119" t="s">
        <v>134</v>
      </c>
      <c r="L9" s="76"/>
    </row>
    <row r="10" spans="1:12">
      <c r="B10" s="78"/>
      <c r="G10" s="118" t="s">
        <v>23</v>
      </c>
      <c r="H10" s="119" t="s">
        <v>135</v>
      </c>
      <c r="L10" s="76"/>
    </row>
    <row r="11" spans="1:12">
      <c r="B11" s="78" t="s">
        <v>27</v>
      </c>
      <c r="L11" s="76"/>
    </row>
    <row r="12" spans="1:12">
      <c r="B12" s="78"/>
      <c r="D12" t="s">
        <v>26</v>
      </c>
      <c r="L12" s="76"/>
    </row>
    <row r="13" spans="1:12">
      <c r="B13" s="78" t="s">
        <v>22</v>
      </c>
      <c r="C13">
        <v>8.0000000000000002E-3</v>
      </c>
      <c r="D13" s="77"/>
      <c r="E13" t="s">
        <v>54</v>
      </c>
      <c r="L13" s="76"/>
    </row>
    <row r="14" spans="1:12">
      <c r="B14" s="115" t="s">
        <v>23</v>
      </c>
      <c r="C14" s="116">
        <v>2.4E-2</v>
      </c>
      <c r="D14" s="117"/>
      <c r="L14" s="76"/>
    </row>
    <row r="15" spans="1:12" ht="16" thickBot="1">
      <c r="B15" s="75" t="s">
        <v>21</v>
      </c>
      <c r="C15" s="74"/>
      <c r="D15" s="74"/>
      <c r="E15" s="74"/>
      <c r="F15" s="74"/>
      <c r="G15" s="74"/>
      <c r="H15" s="74"/>
      <c r="I15" s="74"/>
      <c r="J15" s="74"/>
      <c r="K15" s="74"/>
      <c r="L15" s="73"/>
    </row>
    <row r="18" spans="1:16">
      <c r="A18" s="84" t="s">
        <v>52</v>
      </c>
      <c r="P18" s="83"/>
    </row>
    <row r="19" spans="1:16" ht="16" thickBot="1"/>
    <row r="20" spans="1:16">
      <c r="A20" s="81" t="s">
        <v>30</v>
      </c>
      <c r="B20" s="80"/>
      <c r="C20" s="80" t="s">
        <v>29</v>
      </c>
      <c r="D20" s="80"/>
      <c r="E20" s="80"/>
      <c r="F20" s="79"/>
    </row>
    <row r="21" spans="1:16">
      <c r="A21" s="78"/>
      <c r="F21" s="76"/>
    </row>
    <row r="22" spans="1:16">
      <c r="A22" s="78" t="s">
        <v>28</v>
      </c>
      <c r="F22" s="76"/>
      <c r="I22" s="125"/>
      <c r="J22" s="125" t="s">
        <v>13</v>
      </c>
      <c r="K22" s="125" t="s">
        <v>15</v>
      </c>
    </row>
    <row r="23" spans="1:16">
      <c r="A23" s="78" t="s">
        <v>21</v>
      </c>
      <c r="B23">
        <v>29.78</v>
      </c>
      <c r="F23" s="76"/>
      <c r="I23" s="122" t="s">
        <v>22</v>
      </c>
      <c r="J23" s="124" t="s">
        <v>136</v>
      </c>
      <c r="K23" s="124" t="s">
        <v>137</v>
      </c>
    </row>
    <row r="24" spans="1:16" ht="16" thickBot="1">
      <c r="A24" s="75" t="s">
        <v>22</v>
      </c>
      <c r="B24" s="74">
        <v>15.93</v>
      </c>
      <c r="C24" s="121"/>
      <c r="D24" s="74" t="s">
        <v>53</v>
      </c>
      <c r="E24" s="74"/>
      <c r="F24" s="73"/>
      <c r="I24" s="122" t="s">
        <v>23</v>
      </c>
      <c r="J24" s="123" t="s">
        <v>138</v>
      </c>
      <c r="K24" s="124" t="s">
        <v>135</v>
      </c>
    </row>
    <row r="26" spans="1:16" ht="16" thickBot="1"/>
    <row r="27" spans="1:16">
      <c r="A27" s="81" t="s">
        <v>25</v>
      </c>
      <c r="B27" s="80"/>
      <c r="C27" s="80"/>
      <c r="D27" s="80"/>
      <c r="E27" s="80"/>
      <c r="F27" s="79"/>
    </row>
    <row r="28" spans="1:16">
      <c r="A28" s="78" t="s">
        <v>24</v>
      </c>
      <c r="F28" s="76"/>
    </row>
    <row r="29" spans="1:16">
      <c r="A29" s="78"/>
      <c r="F29" s="76"/>
    </row>
    <row r="30" spans="1:16">
      <c r="A30" s="78" t="s">
        <v>21</v>
      </c>
      <c r="B30">
        <v>28.41</v>
      </c>
      <c r="F30" s="76"/>
    </row>
    <row r="31" spans="1:16" ht="16" thickBot="1">
      <c r="A31" s="75" t="s">
        <v>23</v>
      </c>
      <c r="B31" s="74">
        <v>3.91</v>
      </c>
      <c r="C31" s="120"/>
      <c r="D31" s="74" t="s">
        <v>53</v>
      </c>
      <c r="E31" s="74"/>
      <c r="F31" s="73"/>
    </row>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006488-CFE4-5840-BF57-D3214017EE57}">
  <dimension ref="A1:N45"/>
  <sheetViews>
    <sheetView workbookViewId="0">
      <selection activeCell="F33" sqref="F33"/>
    </sheetView>
  </sheetViews>
  <sheetFormatPr defaultColWidth="10.6640625" defaultRowHeight="15.5"/>
  <cols>
    <col min="1" max="1" width="25.6640625" customWidth="1"/>
    <col min="2" max="2" width="14.1640625" customWidth="1"/>
    <col min="4" max="4" width="16" customWidth="1"/>
    <col min="12" max="12" width="33.83203125" customWidth="1"/>
  </cols>
  <sheetData>
    <row r="1" spans="1:13">
      <c r="A1" s="84" t="s">
        <v>61</v>
      </c>
      <c r="L1" s="84" t="s">
        <v>100</v>
      </c>
    </row>
    <row r="2" spans="1:13">
      <c r="A2" t="s">
        <v>125</v>
      </c>
      <c r="L2" t="s">
        <v>62</v>
      </c>
      <c r="M2" t="s">
        <v>126</v>
      </c>
    </row>
    <row r="3" spans="1:13" ht="16" thickBot="1"/>
    <row r="4" spans="1:13" ht="16" thickBot="1">
      <c r="A4" s="84" t="s">
        <v>63</v>
      </c>
      <c r="L4" s="81" t="s">
        <v>64</v>
      </c>
      <c r="M4" s="79"/>
    </row>
    <row r="5" spans="1:13">
      <c r="A5" s="81" t="s">
        <v>65</v>
      </c>
      <c r="B5" s="79" t="s">
        <v>66</v>
      </c>
      <c r="L5" s="78" t="s">
        <v>67</v>
      </c>
      <c r="M5" s="76"/>
    </row>
    <row r="6" spans="1:13">
      <c r="A6" s="78"/>
      <c r="B6" s="76"/>
      <c r="L6" s="78" t="s">
        <v>68</v>
      </c>
      <c r="M6" s="145"/>
    </row>
    <row r="7" spans="1:13">
      <c r="A7" s="167" t="s">
        <v>69</v>
      </c>
      <c r="B7" s="76"/>
      <c r="L7" s="146" t="s">
        <v>70</v>
      </c>
      <c r="M7" s="147"/>
    </row>
    <row r="8" spans="1:13">
      <c r="A8" s="78" t="s">
        <v>71</v>
      </c>
      <c r="B8" s="148"/>
      <c r="L8" s="146" t="s">
        <v>72</v>
      </c>
      <c r="M8" s="147"/>
    </row>
    <row r="9" spans="1:13">
      <c r="A9" s="78" t="s">
        <v>67</v>
      </c>
      <c r="B9" s="148"/>
      <c r="L9" s="78" t="s">
        <v>73</v>
      </c>
      <c r="M9" s="76"/>
    </row>
    <row r="10" spans="1:13">
      <c r="A10" s="78" t="s">
        <v>68</v>
      </c>
      <c r="B10" s="149"/>
      <c r="L10" s="78" t="s">
        <v>74</v>
      </c>
      <c r="M10" s="76"/>
    </row>
    <row r="11" spans="1:13">
      <c r="A11" s="78" t="s">
        <v>17</v>
      </c>
      <c r="B11" s="148"/>
      <c r="L11" s="78" t="s">
        <v>75</v>
      </c>
      <c r="M11" s="76"/>
    </row>
    <row r="12" spans="1:13" ht="16" thickBot="1">
      <c r="A12" s="78" t="s">
        <v>76</v>
      </c>
      <c r="B12" s="148"/>
      <c r="L12" s="174" t="s">
        <v>77</v>
      </c>
      <c r="M12" s="175"/>
    </row>
    <row r="13" spans="1:13" ht="16" thickBot="1">
      <c r="A13" s="75" t="s">
        <v>78</v>
      </c>
      <c r="B13" s="150"/>
    </row>
    <row r="14" spans="1:13" ht="16" thickBot="1">
      <c r="B14" s="151"/>
      <c r="L14" s="169" t="s">
        <v>79</v>
      </c>
      <c r="M14" s="170" t="s">
        <v>139</v>
      </c>
    </row>
    <row r="15" spans="1:13" ht="16" thickBot="1">
      <c r="A15" s="169" t="s">
        <v>79</v>
      </c>
      <c r="B15" s="170" t="s">
        <v>138</v>
      </c>
      <c r="L15" s="152" t="s">
        <v>80</v>
      </c>
      <c r="M15" s="153" t="s">
        <v>138</v>
      </c>
    </row>
    <row r="16" spans="1:13" ht="16" thickBot="1">
      <c r="A16" s="152" t="s">
        <v>80</v>
      </c>
      <c r="B16" s="153" t="s">
        <v>140</v>
      </c>
    </row>
    <row r="17" spans="1:14" ht="16" thickBot="1">
      <c r="L17" s="81"/>
      <c r="M17" s="154" t="s">
        <v>81</v>
      </c>
    </row>
    <row r="18" spans="1:14">
      <c r="A18" s="81"/>
      <c r="B18" s="154" t="s">
        <v>81</v>
      </c>
      <c r="L18" s="155" t="s">
        <v>67</v>
      </c>
      <c r="M18" s="156">
        <f>+M5</f>
        <v>0</v>
      </c>
    </row>
    <row r="19" spans="1:14">
      <c r="A19" s="155" t="s">
        <v>67</v>
      </c>
      <c r="B19" s="156">
        <f>-B9</f>
        <v>0</v>
      </c>
      <c r="L19" s="155" t="s">
        <v>17</v>
      </c>
      <c r="M19" s="156">
        <f>+M7+M8</f>
        <v>0</v>
      </c>
      <c r="N19" s="68"/>
    </row>
    <row r="20" spans="1:14" ht="16" thickBot="1">
      <c r="A20" s="155" t="s">
        <v>17</v>
      </c>
      <c r="B20" s="156">
        <f>-B11</f>
        <v>0</v>
      </c>
      <c r="L20" s="75"/>
      <c r="M20" s="150">
        <f>SUM(M18:M19)</f>
        <v>0</v>
      </c>
    </row>
    <row r="21" spans="1:14" ht="16" thickBot="1">
      <c r="A21" s="75"/>
      <c r="B21" s="150">
        <f>SUM(B19:B20)</f>
        <v>0</v>
      </c>
    </row>
    <row r="25" spans="1:14" ht="16" thickBot="1">
      <c r="A25" s="84" t="s">
        <v>82</v>
      </c>
    </row>
    <row r="26" spans="1:14">
      <c r="A26" s="157" t="s">
        <v>83</v>
      </c>
      <c r="B26" s="158"/>
      <c r="C26" s="168" t="s">
        <v>84</v>
      </c>
      <c r="D26" s="159"/>
      <c r="E26" s="80"/>
      <c r="F26" s="80"/>
      <c r="G26" s="80"/>
      <c r="H26" s="80"/>
      <c r="I26" s="79"/>
    </row>
    <row r="27" spans="1:14">
      <c r="A27" s="160" t="s">
        <v>85</v>
      </c>
      <c r="B27" s="198"/>
      <c r="C27" s="199"/>
      <c r="D27" s="200"/>
      <c r="E27" s="201"/>
      <c r="F27" s="202" t="s">
        <v>86</v>
      </c>
      <c r="G27" s="202"/>
      <c r="H27" s="202"/>
      <c r="I27" s="76"/>
    </row>
    <row r="28" spans="1:14">
      <c r="A28" s="160" t="s">
        <v>87</v>
      </c>
      <c r="B28" s="198"/>
      <c r="C28" s="203"/>
      <c r="D28" s="200"/>
      <c r="E28" s="202"/>
      <c r="F28" s="202"/>
      <c r="G28" s="202"/>
      <c r="H28" s="202"/>
      <c r="I28" s="76"/>
    </row>
    <row r="29" spans="1:14">
      <c r="A29" s="160" t="s">
        <v>88</v>
      </c>
      <c r="B29" s="198"/>
      <c r="C29" s="199"/>
      <c r="D29" s="200"/>
      <c r="E29" s="202"/>
      <c r="F29" s="202"/>
      <c r="G29" s="202"/>
      <c r="H29" s="202"/>
      <c r="I29" s="76"/>
    </row>
    <row r="30" spans="1:14">
      <c r="A30" s="160" t="s">
        <v>89</v>
      </c>
      <c r="B30" s="198"/>
      <c r="C30" s="203"/>
      <c r="D30" s="200"/>
      <c r="E30" s="202"/>
      <c r="F30" s="202"/>
      <c r="G30" s="202"/>
      <c r="H30" s="202"/>
      <c r="I30" s="76"/>
    </row>
    <row r="31" spans="1:14">
      <c r="A31" s="160" t="s">
        <v>90</v>
      </c>
      <c r="B31" s="198"/>
      <c r="C31" s="203"/>
      <c r="D31" s="200"/>
      <c r="E31" s="202"/>
      <c r="F31" s="202"/>
      <c r="G31" s="202"/>
      <c r="H31" s="202"/>
      <c r="I31" s="76"/>
    </row>
    <row r="32" spans="1:14">
      <c r="A32" s="160" t="s">
        <v>91</v>
      </c>
      <c r="B32" s="198"/>
      <c r="C32" s="199"/>
      <c r="D32" s="200"/>
      <c r="E32" s="202"/>
      <c r="F32" s="202"/>
      <c r="G32" s="202"/>
      <c r="H32" s="202"/>
      <c r="I32" s="76"/>
    </row>
    <row r="33" spans="1:9">
      <c r="A33" s="160" t="s">
        <v>92</v>
      </c>
      <c r="B33" s="198"/>
      <c r="C33" s="203"/>
      <c r="D33" s="200"/>
      <c r="E33" s="202"/>
      <c r="F33" s="202"/>
      <c r="G33" s="202"/>
      <c r="H33" s="202"/>
      <c r="I33" s="76"/>
    </row>
    <row r="34" spans="1:9">
      <c r="A34" s="160" t="s">
        <v>93</v>
      </c>
      <c r="B34" s="198"/>
      <c r="C34" s="203"/>
      <c r="D34" s="200"/>
      <c r="E34" s="202"/>
      <c r="F34" s="202"/>
      <c r="G34" s="202"/>
      <c r="H34" s="202"/>
      <c r="I34" s="76"/>
    </row>
    <row r="35" spans="1:9">
      <c r="A35" s="160" t="s">
        <v>94</v>
      </c>
      <c r="B35" s="198"/>
      <c r="C35" s="203"/>
      <c r="D35" s="200"/>
      <c r="E35" s="202"/>
      <c r="F35" s="202"/>
      <c r="G35" s="202"/>
      <c r="H35" s="202"/>
      <c r="I35" s="76"/>
    </row>
    <row r="36" spans="1:9">
      <c r="A36" s="160" t="s">
        <v>95</v>
      </c>
      <c r="B36" s="198"/>
      <c r="C36" s="203"/>
      <c r="D36" s="200"/>
      <c r="E36" s="202"/>
      <c r="F36" s="202"/>
      <c r="G36" s="202"/>
      <c r="H36" s="202"/>
      <c r="I36" s="76"/>
    </row>
    <row r="37" spans="1:9">
      <c r="A37" s="160" t="s">
        <v>96</v>
      </c>
      <c r="B37" s="198"/>
      <c r="C37" s="203"/>
      <c r="D37" s="200"/>
      <c r="E37" s="202"/>
      <c r="F37" s="202"/>
      <c r="G37" s="202"/>
      <c r="H37" s="202"/>
      <c r="I37" s="76"/>
    </row>
    <row r="38" spans="1:9">
      <c r="A38" s="161" t="s">
        <v>97</v>
      </c>
      <c r="B38" s="162"/>
      <c r="C38" s="203"/>
      <c r="D38" s="200"/>
      <c r="E38" s="202"/>
      <c r="F38" s="202"/>
      <c r="G38" s="202"/>
      <c r="H38" s="202"/>
      <c r="I38" s="76"/>
    </row>
    <row r="39" spans="1:9" ht="16" thickBot="1">
      <c r="A39" s="160" t="s">
        <v>98</v>
      </c>
      <c r="B39" s="204"/>
      <c r="C39" s="205"/>
      <c r="D39" s="200"/>
      <c r="E39" s="202"/>
      <c r="F39" s="202"/>
      <c r="G39" s="202"/>
      <c r="H39" s="202"/>
      <c r="I39" s="76"/>
    </row>
    <row r="40" spans="1:9" ht="16" thickBot="1">
      <c r="A40" s="160"/>
      <c r="B40" s="204" t="s">
        <v>86</v>
      </c>
      <c r="C40" s="206" t="s">
        <v>141</v>
      </c>
      <c r="D40" s="207"/>
      <c r="E40" s="171"/>
      <c r="F40" s="172"/>
      <c r="G40" s="172"/>
      <c r="H40" s="173"/>
      <c r="I40" s="76"/>
    </row>
    <row r="41" spans="1:9">
      <c r="A41" s="160"/>
      <c r="B41" s="204" t="s">
        <v>99</v>
      </c>
      <c r="C41" s="208" t="s">
        <v>140</v>
      </c>
      <c r="D41" s="207">
        <f>+B38-D40</f>
        <v>0</v>
      </c>
      <c r="E41" s="202"/>
      <c r="F41" s="202"/>
      <c r="G41" s="202"/>
      <c r="H41" s="202"/>
      <c r="I41" s="76"/>
    </row>
    <row r="42" spans="1:9" ht="16" thickBot="1">
      <c r="A42" s="163"/>
      <c r="B42" s="164"/>
      <c r="C42" s="165"/>
      <c r="D42" s="166">
        <f>SUM(D40:D41)</f>
        <v>0</v>
      </c>
      <c r="E42" s="74"/>
      <c r="F42" s="74"/>
      <c r="G42" s="74"/>
      <c r="H42" s="74"/>
      <c r="I42" s="73"/>
    </row>
    <row r="45" spans="1:9">
      <c r="C45" s="197"/>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1.Celsa COP</vt:lpstr>
      <vt:lpstr>2.CNV1(Mexico)</vt:lpstr>
      <vt:lpstr>3.CNV1(Russia)</vt:lpstr>
      <vt:lpstr>4.Billets and RM Imports</vt:lpstr>
      <vt:lpstr>5.Energy-Labour costs</vt:lpstr>
      <vt:lpstr>6.SGA.Profit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Chrysa Glystra</cp:lastModifiedBy>
  <dcterms:created xsi:type="dcterms:W3CDTF">2021-06-30T06:25:39Z</dcterms:created>
  <dcterms:modified xsi:type="dcterms:W3CDTF">2021-07-05T17:26:50Z</dcterms:modified>
</cp:coreProperties>
</file>