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X280\Desktop\"/>
    </mc:Choice>
  </mc:AlternateContent>
  <xr:revisionPtr revIDLastSave="0" documentId="13_ncr:1_{3FAA2AB2-8EB6-47D2-9509-1B3C01508BEE}" xr6:coauthVersionLast="47" xr6:coauthVersionMax="47" xr10:uidLastSave="{00000000-0000-0000-0000-000000000000}"/>
  <bookViews>
    <workbookView xWindow="-120" yWindow="-120" windowWidth="20730" windowHeight="11160" xr2:uid="{56E4800A-2A75-4DC5-B2C5-10AABAFC5E58}"/>
  </bookViews>
  <sheets>
    <sheet name="Comparison " sheetId="13" r:id="rId1"/>
    <sheet name="Domestic price in China" sheetId="1" r:id="rId2"/>
    <sheet name="PRC export price to UK" sheetId="23" r:id="rId3"/>
    <sheet name="PRC Export to world" sheetId="12" r:id="rId4"/>
    <sheet name="72142000-V" sheetId="8" r:id="rId5"/>
    <sheet name="72142000-Q" sheetId="9" r:id="rId6"/>
    <sheet name="722830-V" sheetId="10" r:id="rId7"/>
    <sheet name="722830-Q" sheetId="11" r:id="rId8"/>
    <sheet name="Exchange rate 2020.4-2021.3" sheetId="2" r:id="rId9"/>
    <sheet name="Exchange rate 2019.4-2020.3" sheetId="3" r:id="rId10"/>
    <sheet name="Exchange rate 2018.4-2019.3" sheetId="4" r:id="rId11"/>
    <sheet name="Exchange rate 2017.4-2018.3" sheetId="5" r:id="rId12"/>
  </sheets>
  <definedNames>
    <definedName name="_xlnm._FilterDatabase" localSheetId="5" hidden="1">'72142000-Q'!$A$12:$N$178</definedName>
    <definedName name="_xlnm._FilterDatabase" localSheetId="4" hidden="1">'72142000-V'!$A$11:$N$177</definedName>
    <definedName name="_xlnm._FilterDatabase" localSheetId="7" hidden="1">'722830-Q'!$A$12:$N$195</definedName>
    <definedName name="_xlnm._FilterDatabase" localSheetId="6" hidden="1">'722830-V'!$A$11:$N$194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3" l="1"/>
  <c r="E4" i="13"/>
  <c r="D4" i="13"/>
  <c r="C4" i="13"/>
  <c r="F7" i="23"/>
  <c r="F5" i="23"/>
  <c r="F3" i="23"/>
  <c r="E8" i="23"/>
  <c r="D8" i="23"/>
  <c r="E7" i="23"/>
  <c r="D7" i="23"/>
  <c r="E6" i="23"/>
  <c r="D6" i="23"/>
  <c r="E5" i="23"/>
  <c r="E4" i="23"/>
  <c r="D4" i="23"/>
  <c r="E3" i="23"/>
  <c r="D3" i="23"/>
  <c r="G7" i="23"/>
  <c r="H7" i="23"/>
  <c r="G5" i="23"/>
  <c r="G3" i="23"/>
  <c r="G6" i="10"/>
  <c r="G7" i="10"/>
  <c r="G8" i="10"/>
  <c r="E6" i="11"/>
  <c r="E7" i="11"/>
  <c r="E8" i="11"/>
  <c r="D8" i="11"/>
  <c r="D7" i="11"/>
  <c r="D6" i="11"/>
  <c r="E8" i="10"/>
  <c r="E7" i="10"/>
  <c r="E6" i="10"/>
  <c r="G7" i="8"/>
  <c r="G6" i="8"/>
  <c r="G8" i="8"/>
  <c r="E8" i="8"/>
  <c r="E7" i="8"/>
  <c r="E6" i="9"/>
  <c r="E7" i="9"/>
  <c r="E8" i="9"/>
  <c r="D8" i="9"/>
  <c r="D7" i="9"/>
  <c r="D6" i="9"/>
  <c r="E6" i="8"/>
  <c r="E3" i="8"/>
  <c r="F5" i="13"/>
  <c r="H3" i="23" l="1"/>
  <c r="H5" i="23"/>
  <c r="F3" i="12"/>
  <c r="F5" i="12"/>
  <c r="F7" i="12"/>
  <c r="H39" i="1"/>
  <c r="H27" i="1"/>
  <c r="H15" i="1"/>
  <c r="H3" i="1"/>
  <c r="E50" i="1"/>
  <c r="E49" i="1"/>
  <c r="E48" i="1"/>
  <c r="E47" i="1"/>
  <c r="E46" i="1"/>
  <c r="E45" i="1"/>
  <c r="E44" i="1"/>
  <c r="F39" i="1" s="1"/>
  <c r="E43" i="1"/>
  <c r="E42" i="1"/>
  <c r="E41" i="1"/>
  <c r="E40" i="1"/>
  <c r="E39" i="1"/>
  <c r="E38" i="1"/>
  <c r="E37" i="1"/>
  <c r="E36" i="1"/>
  <c r="E35" i="1"/>
  <c r="E34" i="1"/>
  <c r="E33" i="1"/>
  <c r="E32" i="1"/>
  <c r="E31" i="1"/>
  <c r="E30" i="1"/>
  <c r="E29" i="1"/>
  <c r="E28" i="1"/>
  <c r="F27" i="1" s="1"/>
  <c r="E27" i="1"/>
  <c r="E26" i="1"/>
  <c r="E25" i="1"/>
  <c r="E24" i="1"/>
  <c r="E23" i="1"/>
  <c r="E22" i="1"/>
  <c r="E21" i="1"/>
  <c r="E20" i="1"/>
  <c r="F15" i="1" s="1"/>
  <c r="E19" i="1"/>
  <c r="E18" i="1"/>
  <c r="E17" i="1"/>
  <c r="E16" i="1"/>
  <c r="E15" i="1"/>
  <c r="E14" i="1"/>
  <c r="E13" i="1"/>
  <c r="E12" i="1"/>
  <c r="E11" i="1"/>
  <c r="E10" i="1"/>
  <c r="E9" i="1"/>
  <c r="E8" i="1"/>
  <c r="E7" i="1"/>
  <c r="E6" i="1"/>
  <c r="E5" i="1"/>
  <c r="E4" i="1"/>
  <c r="E3" i="1"/>
  <c r="F3" i="1" s="1"/>
  <c r="E5" i="10" l="1"/>
  <c r="G5" i="10" s="1"/>
  <c r="C8" i="12" s="1"/>
  <c r="E4" i="10"/>
  <c r="G4" i="10" s="1"/>
  <c r="C6" i="12" s="1"/>
  <c r="E3" i="10"/>
  <c r="G3" i="10" s="1"/>
  <c r="C4" i="12" s="1"/>
  <c r="D5" i="11"/>
  <c r="E5" i="11" s="1"/>
  <c r="D8" i="12" s="1"/>
  <c r="D4" i="11"/>
  <c r="E4" i="11" s="1"/>
  <c r="D6" i="12" s="1"/>
  <c r="D3" i="11"/>
  <c r="E3" i="11" s="1"/>
  <c r="D4" i="12" s="1"/>
  <c r="D5" i="9"/>
  <c r="E5" i="9" s="1"/>
  <c r="D7" i="12" s="1"/>
  <c r="D4" i="9"/>
  <c r="E4" i="9" s="1"/>
  <c r="D5" i="12" s="1"/>
  <c r="D3" i="9"/>
  <c r="E3" i="9" s="1"/>
  <c r="D3" i="12" s="1"/>
  <c r="E5" i="8"/>
  <c r="G5" i="8" s="1"/>
  <c r="C7" i="12" s="1"/>
  <c r="E4" i="8"/>
  <c r="G4" i="8" s="1"/>
  <c r="C5" i="12" s="1"/>
  <c r="G3" i="8"/>
  <c r="C3" i="12" s="1"/>
  <c r="C15" i="5"/>
  <c r="B15" i="5"/>
  <c r="C15" i="4"/>
  <c r="B15" i="4"/>
  <c r="C15" i="3"/>
  <c r="B15" i="3"/>
  <c r="C15" i="2"/>
  <c r="B15" i="2"/>
  <c r="C5" i="13"/>
  <c r="D5" i="13"/>
  <c r="E5" i="13"/>
  <c r="E5" i="12" l="1"/>
  <c r="G5" i="12" s="1"/>
  <c r="D3" i="13" s="1"/>
  <c r="E7" i="12"/>
  <c r="G7" i="12" s="1"/>
  <c r="E3" i="13" s="1"/>
  <c r="E3" i="12"/>
  <c r="G3" i="12" s="1"/>
  <c r="C3" i="13" s="1"/>
</calcChain>
</file>

<file path=xl/sharedStrings.xml><?xml version="1.0" encoding="utf-8"?>
<sst xmlns="http://schemas.openxmlformats.org/spreadsheetml/2006/main" count="1010" uniqueCount="376">
  <si>
    <t>22/03/2021-26/03/2021</t>
    <phoneticPr fontId="2" type="noConversion"/>
  </si>
  <si>
    <t>22/02/2021-26/02/2021</t>
    <phoneticPr fontId="2" type="noConversion"/>
  </si>
  <si>
    <t>18/01/2021-22/01/2021</t>
    <phoneticPr fontId="2" type="noConversion"/>
  </si>
  <si>
    <t>21/12/2020-25/12/2020</t>
    <phoneticPr fontId="2" type="noConversion"/>
  </si>
  <si>
    <t>09/11/2020-13/11/2020</t>
    <phoneticPr fontId="2" type="noConversion"/>
  </si>
  <si>
    <t>12/10/2020-16/10/2020</t>
    <phoneticPr fontId="2" type="noConversion"/>
  </si>
  <si>
    <t>21/09/2020-25/09/2020</t>
    <phoneticPr fontId="2" type="noConversion"/>
  </si>
  <si>
    <t>24/08/2020-28/08/2020</t>
    <phoneticPr fontId="2" type="noConversion"/>
  </si>
  <si>
    <t>06/07/2020-10/07/2020</t>
    <phoneticPr fontId="2" type="noConversion"/>
  </si>
  <si>
    <t>15/06/2020-19/06/2020</t>
    <phoneticPr fontId="2" type="noConversion"/>
  </si>
  <si>
    <t>18/05/2020-22/05/2020</t>
    <phoneticPr fontId="2" type="noConversion"/>
  </si>
  <si>
    <t>07/04/2020-10/04/2020</t>
    <phoneticPr fontId="2" type="noConversion"/>
  </si>
  <si>
    <t>04/2020-03/2021</t>
    <phoneticPr fontId="2" type="noConversion"/>
  </si>
  <si>
    <t>09/03/2020-13/03/2020</t>
    <phoneticPr fontId="2" type="noConversion"/>
  </si>
  <si>
    <t>17/02/2020-21/02/2020</t>
    <phoneticPr fontId="2" type="noConversion"/>
  </si>
  <si>
    <t>13/01/2020-17/01/2020</t>
    <phoneticPr fontId="2" type="noConversion"/>
  </si>
  <si>
    <t>09/12/2019-13/12/2019</t>
    <phoneticPr fontId="2" type="noConversion"/>
  </si>
  <si>
    <t>18/11/2019-22/11/2019</t>
    <phoneticPr fontId="2" type="noConversion"/>
  </si>
  <si>
    <t>21/10/2019-25/10/2019</t>
    <phoneticPr fontId="2" type="noConversion"/>
  </si>
  <si>
    <t>16/09/2019-20/09/2019</t>
    <phoneticPr fontId="2" type="noConversion"/>
  </si>
  <si>
    <t>19/08/2019-23/08/2019</t>
    <phoneticPr fontId="2" type="noConversion"/>
  </si>
  <si>
    <t>08/07/2019-12/07/2019</t>
    <phoneticPr fontId="2" type="noConversion"/>
  </si>
  <si>
    <t>10/06/2019-14/06/2019</t>
    <phoneticPr fontId="2" type="noConversion"/>
  </si>
  <si>
    <t>06/05/2019-10/05/2019</t>
    <phoneticPr fontId="2" type="noConversion"/>
  </si>
  <si>
    <t>15/04/2019-19/04/2019</t>
    <phoneticPr fontId="2" type="noConversion"/>
  </si>
  <si>
    <t>04/2019-03/2020</t>
    <phoneticPr fontId="2" type="noConversion"/>
  </si>
  <si>
    <t>11/03/2019-15/03/2019</t>
    <phoneticPr fontId="2" type="noConversion"/>
  </si>
  <si>
    <t>11/02/2019-15/02/2019</t>
    <phoneticPr fontId="2" type="noConversion"/>
  </si>
  <si>
    <t>07/01/2019-11/01/2019</t>
    <phoneticPr fontId="2" type="noConversion"/>
  </si>
  <si>
    <t>17/12/2018-21/12/2018</t>
    <phoneticPr fontId="2" type="noConversion"/>
  </si>
  <si>
    <t>19/11/2018-23/11/2018</t>
    <phoneticPr fontId="2" type="noConversion"/>
  </si>
  <si>
    <t>08/10/2018-12/10/2018</t>
    <phoneticPr fontId="2" type="noConversion"/>
  </si>
  <si>
    <t>17/09/2018-21/09/2018</t>
    <phoneticPr fontId="2" type="noConversion"/>
  </si>
  <si>
    <t>20/08/2018-24/08/2018</t>
    <phoneticPr fontId="2" type="noConversion"/>
  </si>
  <si>
    <t>09/07/2018-13/07/2018</t>
    <phoneticPr fontId="2" type="noConversion"/>
  </si>
  <si>
    <t>18/06/2018-22/06/2018</t>
    <phoneticPr fontId="2" type="noConversion"/>
  </si>
  <si>
    <t>14/05/2018-18/05/2018</t>
    <phoneticPr fontId="2" type="noConversion"/>
  </si>
  <si>
    <t>16/04/2018-20/04/2018</t>
    <phoneticPr fontId="2" type="noConversion"/>
  </si>
  <si>
    <t>04/2018-03/2019</t>
    <phoneticPr fontId="2" type="noConversion"/>
  </si>
  <si>
    <t>12/03/2018-16/03/2018</t>
    <phoneticPr fontId="2" type="noConversion"/>
  </si>
  <si>
    <t>05/02/2018-09/02/2018</t>
    <phoneticPr fontId="2" type="noConversion"/>
  </si>
  <si>
    <t>22/01/2018-26/01/2018</t>
    <phoneticPr fontId="2" type="noConversion"/>
  </si>
  <si>
    <t>11/12/2017-15/12/2017</t>
    <phoneticPr fontId="2" type="noConversion"/>
  </si>
  <si>
    <t>13/11/2017-17/11/2017</t>
    <phoneticPr fontId="2" type="noConversion"/>
  </si>
  <si>
    <t>09/10/2017-13/10/2017</t>
    <phoneticPr fontId="2" type="noConversion"/>
  </si>
  <si>
    <t>04/09/2017-08/09/2017</t>
    <phoneticPr fontId="2" type="noConversion"/>
  </si>
  <si>
    <t>14/08/2017-18/08/2017</t>
    <phoneticPr fontId="2" type="noConversion"/>
  </si>
  <si>
    <t>17/07/2017-21/07/2017</t>
    <phoneticPr fontId="2" type="noConversion"/>
  </si>
  <si>
    <t>19/06/2017-23/06/2017</t>
    <phoneticPr fontId="2" type="noConversion"/>
  </si>
  <si>
    <t>22/05/2017-26/05/2017</t>
    <phoneticPr fontId="2" type="noConversion"/>
  </si>
  <si>
    <t>10/04/2017-14/04/2017</t>
    <phoneticPr fontId="2" type="noConversion"/>
  </si>
  <si>
    <t>04/2017-03/2018</t>
    <phoneticPr fontId="2" type="noConversion"/>
  </si>
  <si>
    <t>Average unit price without tax/Ton
(£)</t>
    <phoneticPr fontId="2" type="noConversion"/>
  </si>
  <si>
    <t>Exchange rate</t>
    <phoneticPr fontId="2" type="noConversion"/>
  </si>
  <si>
    <t>Average unit price without tax/Ton
(RMB)</t>
    <phoneticPr fontId="2" type="noConversion"/>
  </si>
  <si>
    <t>VAT Rate</t>
    <phoneticPr fontId="2" type="noConversion"/>
  </si>
  <si>
    <t xml:space="preserve">Unit price with tax/Ton
(RMB) </t>
    <phoneticPr fontId="2" type="noConversion"/>
  </si>
  <si>
    <t>Date</t>
    <phoneticPr fontId="2" type="noConversion"/>
  </si>
  <si>
    <t>Period</t>
    <phoneticPr fontId="2" type="noConversion"/>
  </si>
  <si>
    <t>螺纹钢(三级) HRB400
Threaded steel (grade III) HRB400</t>
    <phoneticPr fontId="2" type="noConversion"/>
  </si>
  <si>
    <t>Bank of England | Database</t>
  </si>
  <si>
    <t>Date</t>
  </si>
  <si>
    <t>Monthly average spot exchange rate, Chinese Yuan into Sterling                          XUMABK89</t>
  </si>
  <si>
    <t>Monthly average Spot exchange rate, US$ into Sterling                          XUMAUSS</t>
  </si>
  <si>
    <t>31 Mar 21</t>
  </si>
  <si>
    <t>28 Feb 21</t>
  </si>
  <si>
    <t>31 Jan 21</t>
  </si>
  <si>
    <t>31 Dec 20</t>
  </si>
  <si>
    <t>30 Nov 20</t>
  </si>
  <si>
    <t>31 Oct 20</t>
  </si>
  <si>
    <t>30 Sep 20</t>
  </si>
  <si>
    <t>31 Aug 20</t>
  </si>
  <si>
    <t>31 Jul 20</t>
  </si>
  <si>
    <t>30 Jun 20</t>
  </si>
  <si>
    <t>31 May 20</t>
  </si>
  <si>
    <t>30 Apr 20</t>
  </si>
  <si>
    <t>Average</t>
    <phoneticPr fontId="6" type="noConversion"/>
  </si>
  <si>
    <t>https://www.bankofengland.co.uk/boeapps/database/fromshowcolumns.asp?Travel=NIxIRxSUx&amp;FromSeries=1&amp;ToSeries=50&amp;DAT=RNG&amp;FD=1&amp;FM=Apr&amp;FY=2020&amp;TD=31&amp;TM=Mar&amp;TY=2021&amp;FNY=&amp;CSVF=TT&amp;html.x=69&amp;html.y=17&amp;C=NRY&amp;C=5YE&amp;Filter=N</t>
    <phoneticPr fontId="6" type="noConversion"/>
  </si>
  <si>
    <t>31 Mar 20</t>
  </si>
  <si>
    <t>29 Feb 20</t>
  </si>
  <si>
    <t>31 Jan 20</t>
  </si>
  <si>
    <t>31 Dec 19</t>
  </si>
  <si>
    <t>30 Nov 19</t>
  </si>
  <si>
    <t>31 Oct 19</t>
  </si>
  <si>
    <t>30 Sep 19</t>
  </si>
  <si>
    <t>31 Aug 19</t>
  </si>
  <si>
    <t>31 Jul 19</t>
  </si>
  <si>
    <t>30 Jun 19</t>
  </si>
  <si>
    <t>31 May 19</t>
  </si>
  <si>
    <t>30 Apr 19</t>
  </si>
  <si>
    <t>https://www.bankofengland.co.uk/boeapps/database/fromshowcolumns.asp?Travel=NIxIRxSUx&amp;FromSeries=1&amp;ToSeries=50&amp;DAT=RNG&amp;FD=1&amp;FM=Apr&amp;FY=2019&amp;TD=31&amp;TM=Mar&amp;TY=2020&amp;FNY=&amp;CSVF=TT&amp;html.x=57&amp;html.y=29&amp;C=NRY&amp;C=5YE&amp;Filter=N</t>
    <phoneticPr fontId="6" type="noConversion"/>
  </si>
  <si>
    <t>31 Mar 19</t>
  </si>
  <si>
    <t>28 Feb 19</t>
  </si>
  <si>
    <t>31 Jan 19</t>
  </si>
  <si>
    <t>31 Dec 18</t>
  </si>
  <si>
    <t>30 Nov 18</t>
  </si>
  <si>
    <t>31 Oct 18</t>
  </si>
  <si>
    <t>30 Sep 18</t>
  </si>
  <si>
    <t>31 Aug 18</t>
  </si>
  <si>
    <t>31 Jul 18</t>
  </si>
  <si>
    <t>30 Jun 18</t>
  </si>
  <si>
    <t>31 May 18</t>
  </si>
  <si>
    <t>30 Apr 18</t>
  </si>
  <si>
    <t>https://www.bankofengland.co.uk/boeapps/database/fromshowcolumns.asp?Travel=NIxIRxSUx&amp;FromSeries=1&amp;ToSeries=50&amp;DAT=RNG&amp;FD=1&amp;FM=Apr&amp;FY=2018&amp;TD=31&amp;TM=Mar&amp;TY=2019&amp;FNY=&amp;CSVF=TT&amp;html.x=66&amp;html.y=26&amp;C=NRY&amp;C=5YE&amp;Filter=N</t>
    <phoneticPr fontId="6" type="noConversion"/>
  </si>
  <si>
    <t>31 Mar 18</t>
  </si>
  <si>
    <t>28 Feb 18</t>
  </si>
  <si>
    <t>31 Jan 18</t>
  </si>
  <si>
    <t>31 Dec 17</t>
  </si>
  <si>
    <t>30 Nov 17</t>
  </si>
  <si>
    <t>31 Oct 17</t>
  </si>
  <si>
    <t>30 Sep 17</t>
  </si>
  <si>
    <t>31 Aug 17</t>
  </si>
  <si>
    <t>31 Jul 17</t>
  </si>
  <si>
    <t>30 Jun 17</t>
  </si>
  <si>
    <t>31 May 17</t>
  </si>
  <si>
    <t>30 Apr 17</t>
  </si>
  <si>
    <t>https://www.bankofengland.co.uk/boeapps/database/fromshowcolumns.asp?Travel=NIxIRxSUx&amp;FromSeries=1&amp;ToSeries=50&amp;DAT=RNG&amp;FD=1&amp;FM=Apr&amp;FY=2017&amp;TD=31&amp;TM=Mar&amp;TY=2018&amp;FNY=&amp;CSVF=TT&amp;html.x=39&amp;html.y=45&amp;C=NRY&amp;C=5YE&amp;Filter=N</t>
    <phoneticPr fontId="6" type="noConversion"/>
  </si>
  <si>
    <t>World</t>
  </si>
  <si>
    <t>Period</t>
  </si>
  <si>
    <t>Venezuela, Bolivarian Republic of</t>
  </si>
  <si>
    <t>Uzbekistan</t>
  </si>
  <si>
    <t>Burkina Faso</t>
  </si>
  <si>
    <t>United Kingdom</t>
  </si>
  <si>
    <t>Egypt</t>
  </si>
  <si>
    <t>Yemen</t>
  </si>
  <si>
    <t>South Africa</t>
  </si>
  <si>
    <t>Somalia</t>
  </si>
  <si>
    <t>Singapore</t>
  </si>
  <si>
    <t>Switzerland</t>
  </si>
  <si>
    <t>Sweden</t>
  </si>
  <si>
    <t>Suriname</t>
  </si>
  <si>
    <t>Sudan (before 2012)</t>
  </si>
  <si>
    <t>Spain</t>
  </si>
  <si>
    <t>Turkey</t>
  </si>
  <si>
    <t>Tunisia</t>
  </si>
  <si>
    <t>Saudi Arabia</t>
  </si>
  <si>
    <t>Saint Vincent and the Grenadines</t>
  </si>
  <si>
    <t>Saint Kitts and Nevis</t>
  </si>
  <si>
    <t>Rwanda</t>
  </si>
  <si>
    <t>Russian Federation</t>
  </si>
  <si>
    <t>Romania</t>
  </si>
  <si>
    <t>Qatar</t>
  </si>
  <si>
    <t>Paraguay</t>
  </si>
  <si>
    <t>Guinea-Bissau</t>
  </si>
  <si>
    <t>Libya, State of</t>
  </si>
  <si>
    <t>Liberia</t>
  </si>
  <si>
    <t>Lesotho</t>
  </si>
  <si>
    <t>Lebanon</t>
  </si>
  <si>
    <t>Malawi</t>
  </si>
  <si>
    <t>Jordan</t>
  </si>
  <si>
    <t>Kazakhstan</t>
  </si>
  <si>
    <t>Oceania Nes</t>
  </si>
  <si>
    <t>Nepal</t>
  </si>
  <si>
    <t>Nauru</t>
  </si>
  <si>
    <t>Namibia</t>
  </si>
  <si>
    <t>Taipei, Chinese</t>
  </si>
  <si>
    <t>Mexico</t>
  </si>
  <si>
    <t>Mauritania</t>
  </si>
  <si>
    <t>Malta</t>
  </si>
  <si>
    <t>Mali</t>
  </si>
  <si>
    <t>New Caledonia</t>
  </si>
  <si>
    <t>Aruba</t>
  </si>
  <si>
    <t>Netherlands Antilles</t>
  </si>
  <si>
    <t>Niger</t>
  </si>
  <si>
    <t>Nicaragua</t>
  </si>
  <si>
    <t>Morocco</t>
  </si>
  <si>
    <t>Marshall Islands</t>
  </si>
  <si>
    <t>Bermuda</t>
  </si>
  <si>
    <t>Belgium</t>
  </si>
  <si>
    <t>Barbados</t>
  </si>
  <si>
    <t>Armenia</t>
  </si>
  <si>
    <t>Brunei Darussalam</t>
  </si>
  <si>
    <t>Brazil</t>
  </si>
  <si>
    <t>Botswana</t>
  </si>
  <si>
    <t>Angola</t>
  </si>
  <si>
    <t>Algeria</t>
  </si>
  <si>
    <t>Albania</t>
  </si>
  <si>
    <t>Afghanistan</t>
  </si>
  <si>
    <t>Bahrain</t>
  </si>
  <si>
    <t>Argentina</t>
  </si>
  <si>
    <t>Cook Islands</t>
  </si>
  <si>
    <t>Comoros</t>
  </si>
  <si>
    <t>Colombia</t>
  </si>
  <si>
    <t>Equatorial Guinea</t>
  </si>
  <si>
    <t>Ecuador</t>
  </si>
  <si>
    <t>Dominican Republic</t>
  </si>
  <si>
    <t>Dominica</t>
  </si>
  <si>
    <t>Cabo Verde</t>
  </si>
  <si>
    <t>Chad</t>
  </si>
  <si>
    <t>Kyrgyzstan</t>
  </si>
  <si>
    <t>Kuwait</t>
  </si>
  <si>
    <t>Korea, Republic of</t>
  </si>
  <si>
    <t>Korea, Democratic People's Republic of</t>
  </si>
  <si>
    <t>Jamaica</t>
  </si>
  <si>
    <t>Côte d'Ivoire</t>
  </si>
  <si>
    <t>Iran, Islamic Republic of</t>
  </si>
  <si>
    <t>Ireland</t>
  </si>
  <si>
    <t>Hungary</t>
  </si>
  <si>
    <t>French Polynesia</t>
  </si>
  <si>
    <t>France</t>
  </si>
  <si>
    <t>Fiji</t>
  </si>
  <si>
    <t>Eritrea</t>
  </si>
  <si>
    <t>Georgia</t>
  </si>
  <si>
    <t>Cuba</t>
  </si>
  <si>
    <t>Croatia</t>
  </si>
  <si>
    <t>Germany</t>
  </si>
  <si>
    <t>Cameroon</t>
  </si>
  <si>
    <t>Panama</t>
  </si>
  <si>
    <t>Senegal</t>
  </si>
  <si>
    <t>Trinidad and Tobago</t>
  </si>
  <si>
    <t>Sudan</t>
  </si>
  <si>
    <t>Denmark</t>
  </si>
  <si>
    <t>Costa Rica</t>
  </si>
  <si>
    <t>Guatemala</t>
  </si>
  <si>
    <t>New Zealand</t>
  </si>
  <si>
    <t>Samoa</t>
  </si>
  <si>
    <t>Grenada</t>
  </si>
  <si>
    <t>Honduras</t>
  </si>
  <si>
    <t>Sri Lanka</t>
  </si>
  <si>
    <t>Canada</t>
  </si>
  <si>
    <t>Nigeria</t>
  </si>
  <si>
    <t>Uganda</t>
  </si>
  <si>
    <t>Serbia</t>
  </si>
  <si>
    <t>Iraq</t>
  </si>
  <si>
    <t>Netherlands</t>
  </si>
  <si>
    <t>Peru</t>
  </si>
  <si>
    <t>Italy</t>
  </si>
  <si>
    <t>Israel</t>
  </si>
  <si>
    <t>Kiribati</t>
  </si>
  <si>
    <t>Seychelles</t>
  </si>
  <si>
    <t>Gabon</t>
  </si>
  <si>
    <t>Montenegro</t>
  </si>
  <si>
    <t>India</t>
  </si>
  <si>
    <t>Antigua and Barbuda</t>
  </si>
  <si>
    <t>Tuvalu</t>
  </si>
  <si>
    <t>United States of America</t>
  </si>
  <si>
    <t>Tonga</t>
  </si>
  <si>
    <t>Zimbabwe</t>
  </si>
  <si>
    <t>Maldives</t>
  </si>
  <si>
    <t>Sierra Leone</t>
  </si>
  <si>
    <t>Philippines</t>
  </si>
  <si>
    <t>Australia</t>
  </si>
  <si>
    <t>Bolivia, Plurinational State of</t>
  </si>
  <si>
    <t>Indonesia</t>
  </si>
  <si>
    <t>United Arab Emirates</t>
  </si>
  <si>
    <t>South Sudan</t>
  </si>
  <si>
    <t>Macao, China</t>
  </si>
  <si>
    <t>Benin</t>
  </si>
  <si>
    <t>Guinea</t>
  </si>
  <si>
    <t>Vanuatu</t>
  </si>
  <si>
    <t>Palau</t>
  </si>
  <si>
    <t>Oman</t>
  </si>
  <si>
    <t>Djibouti</t>
  </si>
  <si>
    <t>Tanzania, United Republic of</t>
  </si>
  <si>
    <t>Kenya</t>
  </si>
  <si>
    <t>Micronesia, Federated States of</t>
  </si>
  <si>
    <t>Tajikistan</t>
  </si>
  <si>
    <t>Timor-Leste</t>
  </si>
  <si>
    <t>Chile</t>
  </si>
  <si>
    <t>Thailand</t>
  </si>
  <si>
    <t>Belarus</t>
  </si>
  <si>
    <t>Japan</t>
  </si>
  <si>
    <t>Solomon Islands</t>
  </si>
  <si>
    <t>Malaysia</t>
  </si>
  <si>
    <t>Burundi</t>
  </si>
  <si>
    <t>Cambodia</t>
  </si>
  <si>
    <t>Mozambique</t>
  </si>
  <si>
    <t>Viet Nam</t>
  </si>
  <si>
    <t>Zambia</t>
  </si>
  <si>
    <t>Ghana</t>
  </si>
  <si>
    <t>Ethiopia</t>
  </si>
  <si>
    <t>Congo</t>
  </si>
  <si>
    <t>Hong Kong, China</t>
  </si>
  <si>
    <t>Gambia</t>
  </si>
  <si>
    <t>Togo</t>
  </si>
  <si>
    <t>Papua New Guinea</t>
  </si>
  <si>
    <t>Madagascar</t>
  </si>
  <si>
    <t>Pakistan</t>
  </si>
  <si>
    <t>Lao People's Democratic Republic</t>
  </si>
  <si>
    <t>Guyana</t>
  </si>
  <si>
    <t>Bangladesh</t>
  </si>
  <si>
    <t>Congo, Democratic Republic of the</t>
  </si>
  <si>
    <t>Mongolia</t>
  </si>
  <si>
    <t>Myanmar</t>
  </si>
  <si>
    <t>Exported value in 2020-Q2</t>
  </si>
  <si>
    <t>Exported value in 2020-Q1</t>
  </si>
  <si>
    <t>Exported value in 2019-Q4</t>
  </si>
  <si>
    <t>Exported value in 2019-Q3</t>
  </si>
  <si>
    <t>Exported value in 2019-Q2</t>
  </si>
  <si>
    <t>Exported value in 2019-Q1</t>
  </si>
  <si>
    <t>Exported value in 2018-Q4</t>
  </si>
  <si>
    <t>Exported value in 2018-Q3</t>
  </si>
  <si>
    <t>Exported value in 2018-Q2</t>
  </si>
  <si>
    <t>Exported value in 2018-Q1</t>
  </si>
  <si>
    <t>Exported value in 2017-Q4</t>
  </si>
  <si>
    <t>Exported value in 2017-Q3</t>
  </si>
  <si>
    <t>Exported value in 2017-Q2</t>
  </si>
  <si>
    <t>Importers</t>
  </si>
  <si>
    <t>Unit : US Dollar thousand</t>
  </si>
  <si>
    <t>Sources: ITC calculations based on General Customs Administration of China statistics.</t>
  </si>
  <si>
    <t>Product: 72142000 Bars&amp;rods,i/nas,hr,hd or he,cntg indent,ribs,etc,prod dur rp/tar,nes</t>
  </si>
  <si>
    <t xml:space="preserve">List of importing markets for a product exported by China </t>
  </si>
  <si>
    <t>Exported quantity, Kilograms</t>
  </si>
  <si>
    <t>2020-Q2</t>
  </si>
  <si>
    <t>2020-Q1</t>
  </si>
  <si>
    <t>2019-Q4</t>
  </si>
  <si>
    <t>2019-Q3</t>
  </si>
  <si>
    <t>2019-Q2</t>
  </si>
  <si>
    <t>2019-Q1</t>
  </si>
  <si>
    <t>2018-Q4</t>
  </si>
  <si>
    <t>2018-Q3</t>
  </si>
  <si>
    <t>2018-Q2</t>
  </si>
  <si>
    <t>2018-Q1</t>
  </si>
  <si>
    <t>2017-Q4</t>
  </si>
  <si>
    <t>2017-Q3</t>
  </si>
  <si>
    <t>2017-Q2</t>
  </si>
  <si>
    <t>Slovakia</t>
  </si>
  <si>
    <t>Syrian Arab Republic</t>
  </si>
  <si>
    <t>Uruguay</t>
  </si>
  <si>
    <t>Macedonia, North</t>
  </si>
  <si>
    <t>Mauritius</t>
  </si>
  <si>
    <t>Latvia</t>
  </si>
  <si>
    <t>Norway</t>
  </si>
  <si>
    <t>Africa not elsewhere specified</t>
  </si>
  <si>
    <t>Sao Tome and Principe</t>
  </si>
  <si>
    <t>Central African Republic</t>
  </si>
  <si>
    <t>Cyprus</t>
  </si>
  <si>
    <t>Bahamas</t>
  </si>
  <si>
    <t>Austria</t>
  </si>
  <si>
    <t>Azerbaijan</t>
  </si>
  <si>
    <t>Bosnia and Herzegovina</t>
  </si>
  <si>
    <t>El Salvador</t>
  </si>
  <si>
    <t>Palestine, State of</t>
  </si>
  <si>
    <t>Haiti</t>
  </si>
  <si>
    <t>Greece</t>
  </si>
  <si>
    <t>Iceland</t>
  </si>
  <si>
    <t>Belize</t>
  </si>
  <si>
    <t>Ukraine</t>
  </si>
  <si>
    <t>Finland</t>
  </si>
  <si>
    <t>Slovenia</t>
  </si>
  <si>
    <t>Lithuania</t>
  </si>
  <si>
    <t>Czech Republic</t>
  </si>
  <si>
    <t>Portugal</t>
  </si>
  <si>
    <t>Poland</t>
  </si>
  <si>
    <t>Bulgaria</t>
  </si>
  <si>
    <t>Product: 722830 Bars and rods of alloy steel other than stainless, not further worked than hot-rolled, hot-drawn ...</t>
  </si>
  <si>
    <t>    For further information about the outliers detection methodology, please refer to the corresponding explanatory note.</t>
  </si>
  <si>
    <r>
      <t xml:space="preserve">* Quantities shown in </t>
    </r>
    <r>
      <rPr>
        <i/>
        <sz val="10"/>
        <color theme="1"/>
        <rFont val="等线"/>
        <family val="3"/>
        <charset val="134"/>
        <scheme val="minor"/>
      </rPr>
      <t>italic</t>
    </r>
    <r>
      <rPr>
        <sz val="10"/>
        <color theme="1"/>
        <rFont val="等线"/>
        <family val="3"/>
        <charset val="134"/>
        <scheme val="minor"/>
      </rPr>
      <t xml:space="preserve"> have been detected as outliers within their time series.</t>
    </r>
  </si>
  <si>
    <t>Period</t>
    <phoneticPr fontId="6" type="noConversion"/>
  </si>
  <si>
    <t>Exported Value 
(US Dollar thousand)</t>
    <phoneticPr fontId="6" type="noConversion"/>
  </si>
  <si>
    <t>Exported Quantity 
(Tone)</t>
    <phoneticPr fontId="6" type="noConversion"/>
  </si>
  <si>
    <t>Average value
(USD/Tone)</t>
    <phoneticPr fontId="6" type="noConversion"/>
  </si>
  <si>
    <t>2017/4-2018/3</t>
    <phoneticPr fontId="6" type="noConversion"/>
  </si>
  <si>
    <t>2018/4-2019/3</t>
    <phoneticPr fontId="6" type="noConversion"/>
  </si>
  <si>
    <t>2019/4-2020/3</t>
    <phoneticPr fontId="6" type="noConversion"/>
  </si>
  <si>
    <t>Exported Quantity 
(KG)</t>
    <phoneticPr fontId="6" type="noConversion"/>
  </si>
  <si>
    <t>Average Exported Value 
(USD/Tone)</t>
    <phoneticPr fontId="2" type="noConversion"/>
  </si>
  <si>
    <t>Average Exported Value
(US Dollar)</t>
    <phoneticPr fontId="2" type="noConversion"/>
  </si>
  <si>
    <t>Exchange rate
(USD-Sterling)</t>
    <phoneticPr fontId="2" type="noConversion"/>
  </si>
  <si>
    <t>Average Exported Value
(£)</t>
    <phoneticPr fontId="2" type="noConversion"/>
  </si>
  <si>
    <t>HS Code</t>
    <phoneticPr fontId="2" type="noConversion"/>
  </si>
  <si>
    <t>2017.4.1-2018.3.31</t>
    <phoneticPr fontId="2" type="noConversion"/>
  </si>
  <si>
    <t>2018.4.1-2019.3.31</t>
    <phoneticPr fontId="2" type="noConversion"/>
  </si>
  <si>
    <t>2019.4.1-2020.3.31</t>
    <phoneticPr fontId="2" type="noConversion"/>
  </si>
  <si>
    <t>Average export price to world (£)</t>
    <phoneticPr fontId="2" type="noConversion"/>
  </si>
  <si>
    <t>Chinese domestic price(£)</t>
    <phoneticPr fontId="2" type="noConversion"/>
  </si>
  <si>
    <t>Link:</t>
    <phoneticPr fontId="2" type="noConversion"/>
  </si>
  <si>
    <t xml:space="preserve">17%
</t>
    <phoneticPr fontId="2" type="noConversion"/>
  </si>
  <si>
    <t>Link:</t>
    <phoneticPr fontId="2" type="noConversion"/>
  </si>
  <si>
    <t>http://www.chinaisa.org.cn/gxportal/xfgl/portal/list.html?columnId=63913b906a7a663f7f71961952b1ddfa845714b5982655b773a62b85dd3b064e</t>
    <phoneticPr fontId="2" type="noConversion"/>
  </si>
  <si>
    <t xml:space="preserve">Unit price without tax/Ton
(RMB) </t>
    <phoneticPr fontId="2" type="noConversion"/>
  </si>
  <si>
    <t>Average export price to UK (£)</t>
    <phoneticPr fontId="2" type="noConversion"/>
  </si>
  <si>
    <t>2020.4.1-2021.3.31</t>
    <phoneticPr fontId="2" type="noConversion"/>
  </si>
  <si>
    <t>World</t>
    <phoneticPr fontId="2" type="noConversion"/>
  </si>
  <si>
    <t>UK</t>
    <phoneticPr fontId="2" type="noConversion"/>
  </si>
  <si>
    <t>Note: Due to inaccurate data in the Trade Map for China's exports to the UK under HS Code 72142000, the data for this tariff code is not used in the calculation of export prices.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</si>
</sst>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000000_ "/>
    <numFmt numFmtId="177" formatCode="0.00_ "/>
  </numFmts>
  <fonts count="15">
    <font>
      <sz val="11"/>
      <color theme="1"/>
      <name val="等线"/>
      <family val="2"/>
      <scheme val="minor"/>
    </font>
    <font>
      <sz val="11"/>
      <color theme="1"/>
      <name val="等线"/>
      <family val="2"/>
      <charset val="134"/>
      <scheme val="minor"/>
    </font>
    <font>
      <sz val="9"/>
      <name val="等线"/>
      <family val="3"/>
      <charset val="134"/>
      <scheme val="minor"/>
    </font>
    <font>
      <b/>
      <sz val="11"/>
      <color theme="1"/>
      <name val="等线"/>
      <family val="3"/>
      <charset val="134"/>
      <scheme val="minor"/>
    </font>
    <font>
      <sz val="11"/>
      <name val="Calibri"/>
      <family val="2"/>
    </font>
    <font>
      <b/>
      <sz val="11"/>
      <name val="Calibri"/>
      <family val="2"/>
    </font>
    <font>
      <sz val="9"/>
      <name val="等线"/>
      <family val="2"/>
      <charset val="134"/>
      <scheme val="minor"/>
    </font>
    <font>
      <u/>
      <sz val="11"/>
      <color theme="10"/>
      <name val="等线"/>
      <family val="2"/>
      <charset val="134"/>
      <scheme val="minor"/>
    </font>
    <font>
      <sz val="8"/>
      <color rgb="FF002B54"/>
      <name val="等线"/>
      <family val="3"/>
      <charset val="134"/>
      <scheme val="minor"/>
    </font>
    <font>
      <b/>
      <sz val="8"/>
      <color rgb="FFFFFFFF"/>
      <name val="等线"/>
      <family val="3"/>
      <charset val="134"/>
      <scheme val="minor"/>
    </font>
    <font>
      <sz val="10"/>
      <color theme="1"/>
      <name val="等线"/>
      <family val="3"/>
      <charset val="134"/>
      <scheme val="minor"/>
    </font>
    <font>
      <b/>
      <sz val="10"/>
      <color theme="1"/>
      <name val="等线"/>
      <family val="3"/>
      <charset val="134"/>
      <scheme val="minor"/>
    </font>
    <font>
      <i/>
      <sz val="10"/>
      <color theme="1"/>
      <name val="等线"/>
      <family val="3"/>
      <charset val="134"/>
      <scheme val="minor"/>
    </font>
    <font>
      <sz val="11"/>
      <color theme="1"/>
      <name val="等线"/>
      <family val="2"/>
      <scheme val="minor"/>
    </font>
    <font>
      <u/>
      <sz val="11"/>
      <color theme="10"/>
      <name val="等线"/>
      <family val="2"/>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7F6F3"/>
        <bgColor indexed="64"/>
      </patternFill>
    </fill>
    <fill>
      <patternFill patternType="solid">
        <fgColor rgb="FF5D7B9D"/>
        <bgColor indexed="64"/>
      </patternFill>
    </fill>
    <fill>
      <patternFill patternType="solid">
        <fgColor rgb="FFFFC000"/>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2B54"/>
      </right>
      <top style="thin">
        <color rgb="FF000000"/>
      </top>
      <bottom style="thin">
        <color rgb="FF002B54"/>
      </bottom>
      <diagonal/>
    </border>
    <border>
      <left style="thin">
        <color rgb="FF000000"/>
      </left>
      <right style="thin">
        <color rgb="FF000000"/>
      </right>
      <top style="thin">
        <color rgb="FF000000"/>
      </top>
      <bottom style="thin">
        <color rgb="FF002B54"/>
      </bottom>
      <diagonal/>
    </border>
    <border>
      <left style="thin">
        <color rgb="FF002B54"/>
      </left>
      <right style="thin">
        <color rgb="FF000000"/>
      </right>
      <top style="thin">
        <color rgb="FF000000"/>
      </top>
      <bottom style="thin">
        <color rgb="FF002B54"/>
      </bottom>
      <diagonal/>
    </border>
    <border>
      <left style="thin">
        <color rgb="FF000000"/>
      </left>
      <right style="thin">
        <color rgb="FF002B5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2B54"/>
      </left>
      <right style="thin">
        <color rgb="FF000000"/>
      </right>
      <top style="thin">
        <color rgb="FF000000"/>
      </top>
      <bottom style="thin">
        <color rgb="FF000000"/>
      </bottom>
      <diagonal/>
    </border>
    <border>
      <left style="thin">
        <color rgb="FF000000"/>
      </left>
      <right style="thin">
        <color rgb="FF002B54"/>
      </right>
      <top style="thin">
        <color rgb="FF002B54"/>
      </top>
      <bottom style="thin">
        <color rgb="FF000000"/>
      </bottom>
      <diagonal/>
    </border>
    <border>
      <left style="thin">
        <color rgb="FF000000"/>
      </left>
      <right style="thin">
        <color rgb="FF000000"/>
      </right>
      <top style="thin">
        <color rgb="FF002B54"/>
      </top>
      <bottom style="thin">
        <color rgb="FF000000"/>
      </bottom>
      <diagonal/>
    </border>
    <border>
      <left style="thin">
        <color rgb="FF002B54"/>
      </left>
      <right style="thin">
        <color rgb="FF000000"/>
      </right>
      <top style="thin">
        <color rgb="FF002B54"/>
      </top>
      <bottom style="thin">
        <color rgb="FF000000"/>
      </bottom>
      <diagonal/>
    </border>
    <border>
      <left style="thin">
        <color rgb="FF002B54"/>
      </left>
      <right style="thin">
        <color rgb="FF000000"/>
      </right>
      <top/>
      <bottom style="thin">
        <color rgb="FF000000"/>
      </bottom>
      <diagonal/>
    </border>
    <border>
      <left style="thin">
        <color rgb="FF002B54"/>
      </left>
      <right style="thin">
        <color rgb="FF000000"/>
      </right>
      <top style="thin">
        <color rgb="FF002B54"/>
      </top>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7" fillId="0" borderId="0" applyNumberFormat="0" applyFill="0" applyBorder="0" applyAlignment="0" applyProtection="0">
      <alignment vertical="center"/>
    </xf>
    <xf numFmtId="0" fontId="1" fillId="0" borderId="0">
      <alignment vertical="center"/>
    </xf>
    <xf numFmtId="9" fontId="13" fillId="0" borderId="0" applyFont="0" applyFill="0" applyBorder="0" applyAlignment="0" applyProtection="0">
      <alignment vertical="center"/>
    </xf>
    <xf numFmtId="0" fontId="14" fillId="0" borderId="0" applyNumberFormat="0" applyFill="0" applyBorder="0" applyAlignment="0" applyProtection="0"/>
  </cellStyleXfs>
  <cellXfs count="82">
    <xf numFmtId="0" fontId="0" fillId="0" borderId="0" xfId="0"/>
    <xf numFmtId="0" fontId="0" fillId="0" borderId="1" xfId="0" applyBorder="1"/>
    <xf numFmtId="0" fontId="0" fillId="0" borderId="0" xfId="0" applyAlignment="1">
      <alignment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wrapText="1"/>
    </xf>
    <xf numFmtId="0" fontId="4" fillId="0" borderId="0" xfId="1"/>
    <xf numFmtId="0" fontId="5" fillId="0" borderId="0" xfId="1" applyFont="1"/>
    <xf numFmtId="2" fontId="4" fillId="0" borderId="0" xfId="1" applyNumberFormat="1"/>
    <xf numFmtId="0" fontId="5" fillId="3" borderId="0" xfId="1" applyFont="1" applyFill="1"/>
    <xf numFmtId="0" fontId="4" fillId="3" borderId="0" xfId="1" applyFill="1"/>
    <xf numFmtId="0" fontId="7" fillId="0" borderId="0" xfId="2" applyAlignment="1"/>
    <xf numFmtId="0" fontId="0" fillId="0" borderId="1" xfId="0" applyBorder="1" applyAlignment="1">
      <alignment horizontal="center" vertical="center"/>
    </xf>
    <xf numFmtId="0" fontId="1" fillId="0" borderId="0" xfId="3">
      <alignment vertical="center"/>
    </xf>
    <xf numFmtId="0" fontId="8" fillId="4" borderId="2" xfId="3" applyFont="1" applyFill="1" applyBorder="1" applyAlignment="1">
      <alignment horizontal="right" vertical="center" wrapText="1"/>
    </xf>
    <xf numFmtId="0" fontId="8" fillId="4" borderId="3" xfId="3" applyFont="1" applyFill="1" applyBorder="1" applyAlignment="1">
      <alignment horizontal="right" vertical="center" wrapText="1"/>
    </xf>
    <xf numFmtId="0" fontId="8" fillId="4" borderId="4" xfId="3" applyFont="1" applyFill="1" applyBorder="1" applyAlignment="1">
      <alignment horizontal="left" vertical="center" wrapText="1"/>
    </xf>
    <xf numFmtId="0" fontId="8" fillId="5" borderId="5" xfId="3" applyFont="1" applyFill="1" applyBorder="1" applyAlignment="1">
      <alignment horizontal="right" vertical="center" wrapText="1"/>
    </xf>
    <xf numFmtId="0" fontId="8" fillId="5" borderId="6" xfId="3" applyFont="1" applyFill="1" applyBorder="1" applyAlignment="1">
      <alignment horizontal="right" vertical="center" wrapText="1"/>
    </xf>
    <xf numFmtId="0" fontId="8" fillId="5" borderId="7" xfId="3" applyFont="1" applyFill="1" applyBorder="1" applyAlignment="1">
      <alignment horizontal="left" vertical="center" wrapText="1"/>
    </xf>
    <xf numFmtId="0" fontId="8" fillId="4" borderId="5" xfId="3" applyFont="1" applyFill="1" applyBorder="1" applyAlignment="1">
      <alignment horizontal="right" vertical="center" wrapText="1"/>
    </xf>
    <xf numFmtId="0" fontId="8" fillId="4" borderId="6" xfId="3" applyFont="1" applyFill="1" applyBorder="1" applyAlignment="1">
      <alignment horizontal="right" vertical="center" wrapText="1"/>
    </xf>
    <xf numFmtId="0" fontId="8" fillId="4" borderId="7" xfId="3" applyFont="1" applyFill="1" applyBorder="1" applyAlignment="1">
      <alignment horizontal="left" vertical="center" wrapText="1"/>
    </xf>
    <xf numFmtId="0" fontId="9" fillId="6" borderId="8" xfId="3" applyFont="1" applyFill="1" applyBorder="1" applyAlignment="1">
      <alignment horizontal="center" vertical="center" wrapText="1"/>
    </xf>
    <xf numFmtId="0" fontId="9" fillId="6" borderId="9" xfId="3" applyFont="1" applyFill="1" applyBorder="1" applyAlignment="1">
      <alignment horizontal="center" vertical="center" wrapText="1"/>
    </xf>
    <xf numFmtId="0" fontId="9" fillId="6" borderId="10" xfId="3" applyFont="1" applyFill="1" applyBorder="1" applyAlignment="1">
      <alignment horizontal="center" vertical="center" wrapText="1"/>
    </xf>
    <xf numFmtId="0" fontId="1" fillId="0" borderId="0" xfId="3" applyAlignment="1">
      <alignment vertical="center" wrapText="1"/>
    </xf>
    <xf numFmtId="0" fontId="10" fillId="0" borderId="0" xfId="3" applyFont="1" applyAlignment="1">
      <alignment vertical="center" wrapText="1"/>
    </xf>
    <xf numFmtId="0" fontId="7" fillId="0" borderId="0" xfId="2" applyAlignment="1">
      <alignment vertical="center" wrapText="1"/>
    </xf>
    <xf numFmtId="0" fontId="9" fillId="6" borderId="5" xfId="3" applyFont="1" applyFill="1" applyBorder="1" applyAlignment="1">
      <alignment horizontal="center" vertical="center" wrapText="1"/>
    </xf>
    <xf numFmtId="0" fontId="9" fillId="6" borderId="6" xfId="3" applyFont="1" applyFill="1" applyBorder="1" applyAlignment="1">
      <alignment horizontal="center" vertical="center" wrapText="1"/>
    </xf>
    <xf numFmtId="0" fontId="8" fillId="5" borderId="2" xfId="3" applyFont="1" applyFill="1" applyBorder="1" applyAlignment="1">
      <alignment horizontal="right" vertical="center" wrapText="1"/>
    </xf>
    <xf numFmtId="0" fontId="8" fillId="5" borderId="3" xfId="3" applyFont="1" applyFill="1" applyBorder="1" applyAlignment="1">
      <alignment horizontal="right" vertical="center" wrapText="1"/>
    </xf>
    <xf numFmtId="0" fontId="8" fillId="5" borderId="4" xfId="3" applyFont="1" applyFill="1" applyBorder="1" applyAlignment="1">
      <alignment horizontal="left" vertical="center" wrapText="1"/>
    </xf>
    <xf numFmtId="0" fontId="11" fillId="0" borderId="0" xfId="3" applyFont="1" applyAlignment="1">
      <alignment horizontal="center" vertical="center" wrapText="1"/>
    </xf>
    <xf numFmtId="0" fontId="10" fillId="0" borderId="0" xfId="3" applyFont="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vertical="center"/>
    </xf>
    <xf numFmtId="2" fontId="0" fillId="7" borderId="1" xfId="0" applyNumberFormat="1" applyFill="1" applyBorder="1" applyAlignment="1">
      <alignment vertical="center"/>
    </xf>
    <xf numFmtId="2" fontId="0" fillId="2" borderId="1" xfId="0" applyNumberFormat="1" applyFill="1" applyBorder="1" applyAlignment="1">
      <alignment vertical="center"/>
    </xf>
    <xf numFmtId="2" fontId="0" fillId="8" borderId="1" xfId="0" applyNumberFormat="1" applyFill="1" applyBorder="1" applyAlignment="1">
      <alignment vertical="center"/>
    </xf>
    <xf numFmtId="2" fontId="0" fillId="3" borderId="1" xfId="0" applyNumberFormat="1" applyFill="1" applyBorder="1" applyAlignment="1">
      <alignment vertical="center"/>
    </xf>
    <xf numFmtId="0" fontId="8" fillId="7" borderId="6" xfId="3" applyFont="1" applyFill="1" applyBorder="1" applyAlignment="1">
      <alignment horizontal="right" vertical="center" wrapText="1"/>
    </xf>
    <xf numFmtId="0" fontId="8" fillId="8" borderId="6" xfId="3" applyFont="1" applyFill="1" applyBorder="1" applyAlignment="1">
      <alignment horizontal="right" vertical="center" wrapText="1"/>
    </xf>
    <xf numFmtId="0" fontId="8" fillId="3" borderId="6" xfId="3" applyFont="1" applyFill="1" applyBorder="1" applyAlignment="1">
      <alignment horizontal="right" vertical="center" wrapText="1"/>
    </xf>
    <xf numFmtId="0" fontId="0" fillId="0" borderId="1" xfId="0" applyBorder="1" applyAlignment="1">
      <alignment vertical="center"/>
    </xf>
    <xf numFmtId="0" fontId="3" fillId="0" borderId="13" xfId="0" applyFont="1" applyBorder="1" applyAlignment="1">
      <alignment horizontal="center" vertical="center"/>
    </xf>
    <xf numFmtId="0" fontId="3" fillId="0" borderId="13" xfId="0" applyFont="1" applyBorder="1" applyAlignment="1">
      <alignment horizontal="center" vertical="center" wrapText="1"/>
    </xf>
    <xf numFmtId="0" fontId="3" fillId="0" borderId="1" xfId="0" applyFont="1" applyBorder="1"/>
    <xf numFmtId="0" fontId="0" fillId="0" borderId="1" xfId="0" applyBorder="1" applyAlignment="1">
      <alignment wrapText="1"/>
    </xf>
    <xf numFmtId="2" fontId="0" fillId="0" borderId="1" xfId="0" applyNumberFormat="1" applyBorder="1" applyAlignment="1">
      <alignment horizontal="center" vertical="center"/>
    </xf>
    <xf numFmtId="176" fontId="0" fillId="0" borderId="0" xfId="0" applyNumberFormat="1"/>
    <xf numFmtId="0" fontId="14" fillId="0" borderId="0" xfId="5" applyAlignment="1"/>
    <xf numFmtId="0" fontId="3" fillId="0" borderId="0" xfId="0" applyFont="1"/>
    <xf numFmtId="0" fontId="14" fillId="0" borderId="0" xfId="5"/>
    <xf numFmtId="9" fontId="0" fillId="0" borderId="1" xfId="0" applyNumberFormat="1" applyBorder="1" applyAlignment="1">
      <alignment horizontal="center" vertical="center" wrapText="1"/>
    </xf>
    <xf numFmtId="9" fontId="0" fillId="0" borderId="1" xfId="0" applyNumberFormat="1" applyBorder="1" applyAlignment="1">
      <alignment horizontal="center" vertical="top" wrapText="1"/>
    </xf>
    <xf numFmtId="9" fontId="0" fillId="0" borderId="13" xfId="0" applyNumberFormat="1" applyBorder="1" applyAlignment="1">
      <alignment horizontal="center" vertical="center" wrapText="1"/>
    </xf>
    <xf numFmtId="177" fontId="0" fillId="0" borderId="1" xfId="0" applyNumberFormat="1" applyBorder="1" applyAlignment="1">
      <alignment horizontal="center" vertical="center" wrapText="1"/>
    </xf>
    <xf numFmtId="2" fontId="0" fillId="0" borderId="13" xfId="0" applyNumberFormat="1" applyBorder="1" applyAlignment="1">
      <alignment horizontal="center" vertical="center" wrapText="1"/>
    </xf>
    <xf numFmtId="2" fontId="0" fillId="0" borderId="1" xfId="0" applyNumberFormat="1" applyBorder="1"/>
    <xf numFmtId="0" fontId="1" fillId="0" borderId="1" xfId="3" applyBorder="1">
      <alignment vertical="center"/>
    </xf>
    <xf numFmtId="0" fontId="0" fillId="0" borderId="1" xfId="0" applyBorder="1" applyAlignment="1">
      <alignment vertical="center" wrapText="1"/>
    </xf>
    <xf numFmtId="0" fontId="3" fillId="0" borderId="1" xfId="0" applyFont="1" applyFill="1" applyBorder="1"/>
    <xf numFmtId="2" fontId="0" fillId="3" borderId="1" xfId="0" applyNumberFormat="1" applyFill="1" applyBorder="1"/>
    <xf numFmtId="9" fontId="0" fillId="0" borderId="1" xfId="4" applyFont="1" applyBorder="1" applyAlignment="1">
      <alignment horizontal="center" vertical="center"/>
    </xf>
    <xf numFmtId="0" fontId="0" fillId="0" borderId="1" xfId="0" applyBorder="1" applyAlignment="1">
      <alignment horizontal="center" vertical="center"/>
    </xf>
    <xf numFmtId="0" fontId="1" fillId="0" borderId="1" xfId="3" applyBorder="1" applyAlignment="1">
      <alignment horizontal="center" vertical="center"/>
    </xf>
    <xf numFmtId="0" fontId="1" fillId="2" borderId="1" xfId="3" applyFill="1" applyBorder="1" applyAlignment="1">
      <alignment horizontal="center" vertical="center"/>
    </xf>
    <xf numFmtId="2" fontId="0" fillId="2" borderId="1" xfId="0" applyNumberFormat="1" applyFill="1" applyBorder="1" applyAlignment="1">
      <alignment horizontal="right" vertical="center"/>
    </xf>
    <xf numFmtId="0" fontId="1" fillId="2" borderId="1" xfId="3" applyFill="1" applyBorder="1" applyAlignment="1">
      <alignment horizontal="right" vertical="center"/>
    </xf>
    <xf numFmtId="2" fontId="0" fillId="3" borderId="1" xfId="0" applyNumberFormat="1" applyFill="1" applyBorder="1" applyAlignment="1">
      <alignment horizontal="center" vertical="center"/>
    </xf>
    <xf numFmtId="0" fontId="0" fillId="0" borderId="1" xfId="0" applyBorder="1" applyAlignment="1">
      <alignment horizontal="center" vertical="center"/>
    </xf>
    <xf numFmtId="177" fontId="0" fillId="0" borderId="1" xfId="0" applyNumberFormat="1" applyBorder="1" applyAlignment="1">
      <alignment horizontal="center" vertical="center"/>
    </xf>
    <xf numFmtId="0" fontId="0" fillId="0" borderId="0" xfId="0" applyAlignment="1">
      <alignment horizontal="left" vertical="center" wrapText="1"/>
    </xf>
    <xf numFmtId="2" fontId="0" fillId="0" borderId="1" xfId="0" applyNumberFormat="1" applyBorder="1" applyAlignment="1">
      <alignment horizontal="center" vertical="center"/>
    </xf>
    <xf numFmtId="0" fontId="1" fillId="0" borderId="1" xfId="3" applyBorder="1" applyAlignment="1">
      <alignment horizontal="center" vertical="center"/>
    </xf>
    <xf numFmtId="0" fontId="9" fillId="6" borderId="12" xfId="3" applyFont="1" applyFill="1" applyBorder="1" applyAlignment="1">
      <alignment horizontal="center" vertical="center" wrapText="1"/>
    </xf>
    <xf numFmtId="0" fontId="9" fillId="6" borderId="11" xfId="3" applyFont="1" applyFill="1" applyBorder="1" applyAlignment="1">
      <alignment horizontal="center" vertical="center" wrapText="1"/>
    </xf>
    <xf numFmtId="0" fontId="4" fillId="0" borderId="0" xfId="1" applyAlignment="1">
      <alignment horizontal="center"/>
    </xf>
    <xf numFmtId="0" fontId="4" fillId="0" borderId="0" xfId="1"/>
  </cellXfs>
  <cellStyles count="6">
    <cellStyle name="百分比 2" xfId="4" xr:uid="{EE549490-9308-463F-804B-2CBEC7A2CDBC}"/>
    <cellStyle name="常规" xfId="0" builtinId="0"/>
    <cellStyle name="常规 2" xfId="3" xr:uid="{B891BE68-FAAE-429D-874C-0BF16CECD46E}"/>
    <cellStyle name="常规 2 2" xfId="1" xr:uid="{E1009D03-1F51-481F-8A27-E23E793FBFB3}"/>
    <cellStyle name="超链接" xfId="5" builtinId="8"/>
    <cellStyle name="超链接 2" xfId="2" xr:uid="{5D6B807E-31F8-40C6-8ECF-6998A97BB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Times New Roman" panose="02020603050405020304" pitchFamily="18" charset="0"/>
                <a:ea typeface="+mn-ea"/>
                <a:cs typeface="Times New Roman" panose="02020603050405020304" pitchFamily="18" charset="0"/>
              </a:defRPr>
            </a:pPr>
            <a:r>
              <a:rPr lang="en-US" sz="1050">
                <a:solidFill>
                  <a:schemeClr val="tx2"/>
                </a:solidFill>
                <a:latin typeface="Times New Roman" panose="02020603050405020304" pitchFamily="18" charset="0"/>
                <a:cs typeface="Times New Roman" panose="02020603050405020304" pitchFamily="18" charset="0"/>
              </a:rPr>
              <a:t>Chinese Domestic price v. Export</a:t>
            </a:r>
            <a:r>
              <a:rPr lang="en-US" sz="1050" baseline="0">
                <a:solidFill>
                  <a:schemeClr val="tx2"/>
                </a:solidFill>
                <a:latin typeface="Times New Roman" panose="02020603050405020304" pitchFamily="18" charset="0"/>
                <a:cs typeface="Times New Roman" panose="02020603050405020304" pitchFamily="18" charset="0"/>
              </a:rPr>
              <a:t> price to the UK v. </a:t>
            </a:r>
            <a:r>
              <a:rPr lang="en-US" sz="1050">
                <a:solidFill>
                  <a:schemeClr val="tx2"/>
                </a:solidFill>
                <a:latin typeface="Times New Roman" panose="02020603050405020304" pitchFamily="18" charset="0"/>
                <a:cs typeface="Times New Roman" panose="02020603050405020304" pitchFamily="18" charset="0"/>
              </a:rPr>
              <a:t>Export</a:t>
            </a:r>
            <a:r>
              <a:rPr lang="en-US" sz="1050" baseline="0">
                <a:solidFill>
                  <a:schemeClr val="tx2"/>
                </a:solidFill>
                <a:latin typeface="Times New Roman" panose="02020603050405020304" pitchFamily="18" charset="0"/>
                <a:cs typeface="Times New Roman" panose="02020603050405020304" pitchFamily="18" charset="0"/>
              </a:rPr>
              <a:t> price to world</a:t>
            </a:r>
            <a:endParaRPr lang="zh-CN" sz="1050">
              <a:solidFill>
                <a:schemeClr val="tx2"/>
              </a:solidFill>
              <a:latin typeface="Times New Roman" panose="02020603050405020304" pitchFamily="18" charset="0"/>
              <a:cs typeface="Times New Roman" panose="02020603050405020304" pitchFamily="18" charset="0"/>
            </a:endParaRPr>
          </a:p>
        </c:rich>
      </c:tx>
      <c:layout>
        <c:manualLayout>
          <c:xMode val="edge"/>
          <c:yMode val="edge"/>
          <c:x val="0.1343473428291532"/>
          <c:y val="2.13472388943330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Times New Roman" panose="02020603050405020304" pitchFamily="18" charset="0"/>
              <a:ea typeface="+mn-ea"/>
              <a:cs typeface="Times New Roman" panose="02020603050405020304" pitchFamily="18" charset="0"/>
            </a:defRPr>
          </a:pPr>
          <a:endParaRPr lang="zh-CN"/>
        </a:p>
      </c:txPr>
    </c:title>
    <c:autoTitleDeleted val="0"/>
    <c:plotArea>
      <c:layout>
        <c:manualLayout>
          <c:layoutTarget val="inner"/>
          <c:xMode val="edge"/>
          <c:yMode val="edge"/>
          <c:x val="0.10852289876252956"/>
          <c:y val="0.14800542776432118"/>
          <c:w val="0.84136347928085686"/>
          <c:h val="0.67903872122659059"/>
        </c:manualLayout>
      </c:layout>
      <c:lineChart>
        <c:grouping val="standard"/>
        <c:varyColors val="0"/>
        <c:ser>
          <c:idx val="0"/>
          <c:order val="0"/>
          <c:tx>
            <c:strRef>
              <c:f>'Comparison '!$B$3</c:f>
              <c:strCache>
                <c:ptCount val="1"/>
                <c:pt idx="0">
                  <c:v>Average export price to world (£)</c:v>
                </c:pt>
              </c:strCache>
            </c:strRef>
          </c:tx>
          <c:spPr>
            <a:ln w="28575" cap="rnd">
              <a:solidFill>
                <a:schemeClr val="tx2"/>
              </a:solidFill>
              <a:round/>
            </a:ln>
            <a:effectLst/>
          </c:spPr>
          <c:marker>
            <c:symbol val="none"/>
          </c:marker>
          <c:cat>
            <c:strRef>
              <c:f>'Comparison '!$C$2:$F$2</c:f>
              <c:strCache>
                <c:ptCount val="4"/>
                <c:pt idx="0">
                  <c:v>2017.4.1-2018.3.31</c:v>
                </c:pt>
                <c:pt idx="1">
                  <c:v>2018.4.1-2019.3.31</c:v>
                </c:pt>
                <c:pt idx="2">
                  <c:v>2019.4.1-2020.3.31</c:v>
                </c:pt>
                <c:pt idx="3">
                  <c:v>2020.4.1-2021.3.31</c:v>
                </c:pt>
              </c:strCache>
            </c:strRef>
          </c:cat>
          <c:val>
            <c:numRef>
              <c:f>'Comparison '!$C$3:$F$3</c:f>
              <c:numCache>
                <c:formatCode>0.00</c:formatCode>
                <c:ptCount val="4"/>
                <c:pt idx="0">
                  <c:v>419.96119738293379</c:v>
                </c:pt>
                <c:pt idx="1">
                  <c:v>482.30030614590436</c:v>
                </c:pt>
                <c:pt idx="2">
                  <c:v>456.60235650471179</c:v>
                </c:pt>
              </c:numCache>
            </c:numRef>
          </c:val>
          <c:smooth val="0"/>
          <c:extLst>
            <c:ext xmlns:c16="http://schemas.microsoft.com/office/drawing/2014/chart" uri="{C3380CC4-5D6E-409C-BE32-E72D297353CC}">
              <c16:uniqueId val="{00000000-DD19-4B8B-8913-685CD683BD54}"/>
            </c:ext>
          </c:extLst>
        </c:ser>
        <c:ser>
          <c:idx val="1"/>
          <c:order val="1"/>
          <c:tx>
            <c:strRef>
              <c:f>'Comparison '!$B$4</c:f>
              <c:strCache>
                <c:ptCount val="1"/>
                <c:pt idx="0">
                  <c:v>Average export price to UK (£)</c:v>
                </c:pt>
              </c:strCache>
            </c:strRef>
          </c:tx>
          <c:spPr>
            <a:ln w="28575" cap="rnd">
              <a:solidFill>
                <a:srgbClr val="92D050"/>
              </a:solidFill>
              <a:round/>
            </a:ln>
            <a:effectLst/>
          </c:spPr>
          <c:marker>
            <c:symbol val="none"/>
          </c:marker>
          <c:cat>
            <c:strRef>
              <c:f>'Comparison '!$C$2:$F$2</c:f>
              <c:strCache>
                <c:ptCount val="4"/>
                <c:pt idx="0">
                  <c:v>2017.4.1-2018.3.31</c:v>
                </c:pt>
                <c:pt idx="1">
                  <c:v>2018.4.1-2019.3.31</c:v>
                </c:pt>
                <c:pt idx="2">
                  <c:v>2019.4.1-2020.3.31</c:v>
                </c:pt>
                <c:pt idx="3">
                  <c:v>2020.4.1-2021.3.31</c:v>
                </c:pt>
              </c:strCache>
            </c:strRef>
          </c:cat>
          <c:val>
            <c:numRef>
              <c:f>'Comparison '!$C$4:$F$4</c:f>
              <c:numCache>
                <c:formatCode>0.00</c:formatCode>
                <c:ptCount val="4"/>
                <c:pt idx="0">
                  <c:v>548.44224664745275</c:v>
                </c:pt>
                <c:pt idx="1">
                  <c:v>720.08145615746776</c:v>
                </c:pt>
                <c:pt idx="2">
                  <c:v>600.64492132822727</c:v>
                </c:pt>
              </c:numCache>
            </c:numRef>
          </c:val>
          <c:smooth val="0"/>
          <c:extLst>
            <c:ext xmlns:c16="http://schemas.microsoft.com/office/drawing/2014/chart" uri="{C3380CC4-5D6E-409C-BE32-E72D297353CC}">
              <c16:uniqueId val="{00000001-DD19-4B8B-8913-685CD683BD54}"/>
            </c:ext>
          </c:extLst>
        </c:ser>
        <c:ser>
          <c:idx val="2"/>
          <c:order val="2"/>
          <c:tx>
            <c:strRef>
              <c:f>'Comparison '!$B$5</c:f>
              <c:strCache>
                <c:ptCount val="1"/>
                <c:pt idx="0">
                  <c:v>Chinese domestic price(£)</c:v>
                </c:pt>
              </c:strCache>
            </c:strRef>
          </c:tx>
          <c:spPr>
            <a:ln w="28575" cap="rnd">
              <a:solidFill>
                <a:srgbClr val="C00000"/>
              </a:solidFill>
              <a:round/>
            </a:ln>
            <a:effectLst/>
          </c:spPr>
          <c:marker>
            <c:symbol val="none"/>
          </c:marker>
          <c:cat>
            <c:strRef>
              <c:f>'Comparison '!$C$2:$F$2</c:f>
              <c:strCache>
                <c:ptCount val="4"/>
                <c:pt idx="0">
                  <c:v>2017.4.1-2018.3.31</c:v>
                </c:pt>
                <c:pt idx="1">
                  <c:v>2018.4.1-2019.3.31</c:v>
                </c:pt>
                <c:pt idx="2">
                  <c:v>2019.4.1-2020.3.31</c:v>
                </c:pt>
                <c:pt idx="3">
                  <c:v>2020.4.1-2021.3.31</c:v>
                </c:pt>
              </c:strCache>
            </c:strRef>
          </c:cat>
          <c:val>
            <c:numRef>
              <c:f>'Comparison '!$C$5:$F$5</c:f>
              <c:numCache>
                <c:formatCode>0.00</c:formatCode>
                <c:ptCount val="4"/>
                <c:pt idx="0">
                  <c:v>395.20504548081516</c:v>
                </c:pt>
                <c:pt idx="1">
                  <c:v>404.1390242125745</c:v>
                </c:pt>
                <c:pt idx="2">
                  <c:v>385.39786150790457</c:v>
                </c:pt>
                <c:pt idx="3">
                  <c:v>394.84743137571292</c:v>
                </c:pt>
              </c:numCache>
            </c:numRef>
          </c:val>
          <c:smooth val="0"/>
          <c:extLst>
            <c:ext xmlns:c16="http://schemas.microsoft.com/office/drawing/2014/chart" uri="{C3380CC4-5D6E-409C-BE32-E72D297353CC}">
              <c16:uniqueId val="{00000001-93C8-41ED-8CAA-5A4517A64BDB}"/>
            </c:ext>
          </c:extLst>
        </c:ser>
        <c:dLbls>
          <c:showLegendKey val="0"/>
          <c:showVal val="0"/>
          <c:showCatName val="0"/>
          <c:showSerName val="0"/>
          <c:showPercent val="0"/>
          <c:showBubbleSize val="0"/>
        </c:dLbls>
        <c:smooth val="0"/>
        <c:axId val="1436512224"/>
        <c:axId val="1436512640"/>
      </c:lineChart>
      <c:catAx>
        <c:axId val="14365122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zh-CN" sz="1000" b="0" i="0" u="none" strike="noStrike" baseline="0">
                    <a:effectLst/>
                    <a:latin typeface="Times New Roman" panose="02020603050405020304" pitchFamily="18" charset="0"/>
                    <a:cs typeface="Times New Roman" panose="02020603050405020304" pitchFamily="18" charset="0"/>
                  </a:rPr>
                  <a:t>(£)/ton</a:t>
                </a:r>
                <a:endParaRPr lang="zh-CN" altLang="en-US">
                  <a:latin typeface="Times New Roman" panose="02020603050405020304" pitchFamily="18" charset="0"/>
                  <a:cs typeface="Times New Roman" panose="02020603050405020304" pitchFamily="18" charset="0"/>
                </a:endParaRPr>
              </a:p>
            </c:rich>
          </c:tx>
          <c:layout>
            <c:manualLayout>
              <c:xMode val="edge"/>
              <c:yMode val="edge"/>
              <c:x val="3.0706549279511133E-2"/>
              <c:y val="4.951681095945854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zh-CN"/>
            </a:p>
          </c:txPr>
        </c:title>
        <c:numFmt formatCode="#,##0;\-#,##0&quot;千&quot;&quot;克&quot;"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zh-CN"/>
          </a:p>
        </c:txPr>
        <c:crossAx val="1436512640"/>
        <c:crosses val="autoZero"/>
        <c:auto val="1"/>
        <c:lblAlgn val="ctr"/>
        <c:lblOffset val="100"/>
        <c:noMultiLvlLbl val="0"/>
      </c:catAx>
      <c:valAx>
        <c:axId val="1436512640"/>
        <c:scaling>
          <c:orientation val="minMax"/>
          <c:max val="1200"/>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zh-CN"/>
          </a:p>
        </c:txPr>
        <c:crossAx val="1436512224"/>
        <c:crosses val="autoZero"/>
        <c:crossBetween val="between"/>
        <c:majorUnit val="200"/>
        <c:min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378130</xdr:colOff>
      <xdr:row>5</xdr:row>
      <xdr:rowOff>166895</xdr:rowOff>
    </xdr:from>
    <xdr:to>
      <xdr:col>5</xdr:col>
      <xdr:colOff>30078</xdr:colOff>
      <xdr:row>29</xdr:row>
      <xdr:rowOff>0</xdr:rowOff>
    </xdr:to>
    <xdr:graphicFrame macro="">
      <xdr:nvGraphicFramePr>
        <xdr:cNvPr id="2" name="图表 1">
          <a:extLst>
            <a:ext uri="{FF2B5EF4-FFF2-40B4-BE49-F238E27FC236}">
              <a16:creationId xmlns:a16="http://schemas.microsoft.com/office/drawing/2014/main" id="{49F0F768-971B-4ACF-A8F5-9535B8C88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www.bankofengland.co.uk/boeapps/database/fromshowcolumns.asp?Travel=NIxIRxSUx&amp;FromSeries=1&amp;ToSeries=50&amp;DAT=RNG&amp;FD=1&amp;FM=Apr&amp;FY=2019&amp;TD=31&amp;TM=Mar&amp;TY=2020&amp;FNY=&amp;CSVF=TT&amp;html.x=57&amp;html.y=29&amp;C=NRY&amp;C=5YE&amp;Filter=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bankofengland.co.uk/boeapps/database/fromshowcolumns.asp?Travel=NIxIRxSUx&amp;FromSeries=1&amp;ToSeries=50&amp;DAT=RNG&amp;FD=1&amp;FM=Apr&amp;FY=2018&amp;TD=31&amp;TM=Mar&amp;TY=2019&amp;FNY=&amp;CSVF=TT&amp;html.x=66&amp;html.y=26&amp;C=NRY&amp;C=5YE&amp;Filter=N"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bankofengland.co.uk/boeapps/database/fromshowcolumns.asp?Travel=NIxIRxSUx&amp;FromSeries=1&amp;ToSeries=50&amp;DAT=RNG&amp;FD=1&amp;FM=Apr&amp;FY=2017&amp;TD=31&amp;TM=Mar&amp;TY=2018&amp;FNY=&amp;CSVF=TT&amp;html.x=39&amp;html.y=45&amp;C=NRY&amp;C=5YE&amp;Filter=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hinaisa.org.cn/gxportal/xfgl/portal/list.html?columnId=63913b906a7a663f7f71961952b1ddfa845714b5982655b773a62b85dd3b064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hyperlink" Target="http://www.customs.gov.cn/"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customs.gov.cn/"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ustoms.gov.cn/"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www.trademap.org/Docs/Metadata/Methodology_outliers_M_EN.pdf" TargetMode="External"/><Relationship Id="rId1" Type="http://schemas.openxmlformats.org/officeDocument/2006/relationships/hyperlink" Target="http://www.customs.gov.cn/"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bankofengland.co.uk/boeapps/database/fromshowcolumns.asp?Travel=NIxIRxSUx&amp;FromSeries=1&amp;ToSeries=50&amp;DAT=RNG&amp;FD=1&amp;FM=Apr&amp;FY=2020&amp;TD=31&amp;TM=Mar&amp;TY=2021&amp;FNY=&amp;CSVF=TT&amp;html.x=69&amp;html.y=17&amp;C=NRY&amp;C=5YE&amp;Filter=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DAF2A-CDA8-443B-94BD-169CE64CD8F3}">
  <dimension ref="B2:G5"/>
  <sheetViews>
    <sheetView tabSelected="1" topLeftCell="A7" zoomScale="95" workbookViewId="0">
      <selection activeCell="G17" sqref="G17"/>
    </sheetView>
  </sheetViews>
  <sheetFormatPr defaultRowHeight="14.25"/>
  <cols>
    <col min="1" max="1" width="5.25" customWidth="1"/>
    <col min="2" max="2" width="13" customWidth="1"/>
    <col min="3" max="3" width="17.25" customWidth="1"/>
    <col min="4" max="5" width="17.75" bestFit="1" customWidth="1"/>
    <col min="6" max="6" width="18.875" customWidth="1"/>
    <col min="7" max="7" width="18.125" bestFit="1" customWidth="1"/>
  </cols>
  <sheetData>
    <row r="2" spans="2:7">
      <c r="B2" s="1"/>
      <c r="C2" s="49" t="s">
        <v>361</v>
      </c>
      <c r="D2" s="49" t="s">
        <v>362</v>
      </c>
      <c r="E2" s="49" t="s">
        <v>363</v>
      </c>
      <c r="F2" s="64" t="s">
        <v>372</v>
      </c>
    </row>
    <row r="3" spans="2:7" ht="42.75">
      <c r="B3" s="50" t="s">
        <v>364</v>
      </c>
      <c r="C3" s="51">
        <f>'PRC Export to world'!$G$3</f>
        <v>419.96119738293379</v>
      </c>
      <c r="D3" s="51">
        <f>'PRC Export to world'!$G$5</f>
        <v>482.30030614590436</v>
      </c>
      <c r="E3" s="51">
        <f>'PRC Export to world'!$G$7</f>
        <v>456.60235650471179</v>
      </c>
      <c r="F3" s="66"/>
      <c r="G3" s="52"/>
    </row>
    <row r="4" spans="2:7" ht="42.75">
      <c r="B4" s="63" t="s">
        <v>371</v>
      </c>
      <c r="C4" s="51">
        <f>'PRC export price to UK'!H3</f>
        <v>548.44224664745275</v>
      </c>
      <c r="D4" s="51">
        <f>'PRC export price to UK'!H5</f>
        <v>720.08145615746776</v>
      </c>
      <c r="E4" s="51">
        <f>'PRC export price to UK'!H7</f>
        <v>600.64492132822727</v>
      </c>
      <c r="F4" s="51"/>
      <c r="G4" s="52"/>
    </row>
    <row r="5" spans="2:7" ht="42.75">
      <c r="B5" s="50" t="s">
        <v>365</v>
      </c>
      <c r="C5" s="51">
        <f>'Domestic price in China'!$H$3</f>
        <v>395.20504548081516</v>
      </c>
      <c r="D5" s="51">
        <f>'Domestic price in China'!$H$15</f>
        <v>404.1390242125745</v>
      </c>
      <c r="E5" s="51">
        <f>'Domestic price in China'!$H$27</f>
        <v>385.39786150790457</v>
      </c>
      <c r="F5" s="51">
        <f>'Domestic price in China'!$H$39</f>
        <v>394.84743137571292</v>
      </c>
      <c r="G5" s="52"/>
    </row>
  </sheetData>
  <phoneticPr fontId="2"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98AEC-1D8B-4258-8605-5C0541080054}">
  <dimension ref="A1:C17"/>
  <sheetViews>
    <sheetView workbookViewId="0">
      <selection activeCell="C15" sqref="C15"/>
    </sheetView>
  </sheetViews>
  <sheetFormatPr defaultRowHeight="15"/>
  <cols>
    <col min="1" max="1" width="10.25" style="7" customWidth="1"/>
    <col min="2" max="3" width="45.5" style="7" customWidth="1"/>
    <col min="4" max="16384" width="9" style="7"/>
  </cols>
  <sheetData>
    <row r="1" spans="1:3">
      <c r="A1" s="80" t="s">
        <v>60</v>
      </c>
      <c r="B1" s="81"/>
      <c r="C1" s="81"/>
    </row>
    <row r="2" spans="1:3">
      <c r="A2" s="8" t="s">
        <v>61</v>
      </c>
      <c r="B2" s="8" t="s">
        <v>62</v>
      </c>
      <c r="C2" s="8" t="s">
        <v>63</v>
      </c>
    </row>
    <row r="3" spans="1:3">
      <c r="A3" s="7" t="s">
        <v>78</v>
      </c>
      <c r="B3" s="7">
        <v>8.6770999999999994</v>
      </c>
      <c r="C3" s="7">
        <v>1.2363999999999999</v>
      </c>
    </row>
    <row r="4" spans="1:3">
      <c r="A4" s="7" t="s">
        <v>79</v>
      </c>
      <c r="B4" s="7">
        <v>9.0648</v>
      </c>
      <c r="C4" s="7">
        <v>1.2957000000000001</v>
      </c>
    </row>
    <row r="5" spans="1:3">
      <c r="A5" s="7" t="s">
        <v>80</v>
      </c>
      <c r="B5" s="7">
        <v>9.0472000000000001</v>
      </c>
      <c r="C5" s="7">
        <v>1.3070999999999999</v>
      </c>
    </row>
    <row r="6" spans="1:3">
      <c r="A6" s="7" t="s">
        <v>81</v>
      </c>
      <c r="B6" s="7">
        <v>9.1873000000000005</v>
      </c>
      <c r="C6" s="7">
        <v>1.3101</v>
      </c>
    </row>
    <row r="7" spans="1:3">
      <c r="A7" s="7" t="s">
        <v>82</v>
      </c>
      <c r="B7" s="7">
        <v>9.0439000000000007</v>
      </c>
      <c r="C7" s="7">
        <v>1.2883</v>
      </c>
    </row>
    <row r="8" spans="1:3">
      <c r="A8" s="7" t="s">
        <v>83</v>
      </c>
      <c r="B8" s="7">
        <v>8.9724000000000004</v>
      </c>
      <c r="C8" s="7">
        <v>1.2646999999999999</v>
      </c>
    </row>
    <row r="9" spans="1:3">
      <c r="A9" s="7" t="s">
        <v>84</v>
      </c>
      <c r="B9" s="7">
        <v>8.7914999999999992</v>
      </c>
      <c r="C9" s="7">
        <v>1.2354000000000001</v>
      </c>
    </row>
    <row r="10" spans="1:3">
      <c r="A10" s="7" t="s">
        <v>85</v>
      </c>
      <c r="B10" s="7">
        <v>8.5785</v>
      </c>
      <c r="C10" s="7">
        <v>1.2155</v>
      </c>
    </row>
    <row r="11" spans="1:3">
      <c r="A11" s="7" t="s">
        <v>86</v>
      </c>
      <c r="B11" s="7">
        <v>8.5753000000000004</v>
      </c>
      <c r="C11" s="7">
        <v>1.2468999999999999</v>
      </c>
    </row>
    <row r="12" spans="1:3">
      <c r="A12" s="7" t="s">
        <v>87</v>
      </c>
      <c r="B12" s="7">
        <v>8.7464999999999993</v>
      </c>
      <c r="C12" s="7">
        <v>1.2679</v>
      </c>
    </row>
    <row r="13" spans="1:3">
      <c r="A13" s="7" t="s">
        <v>88</v>
      </c>
      <c r="B13" s="7">
        <v>8.8030000000000008</v>
      </c>
      <c r="C13" s="7">
        <v>1.2841</v>
      </c>
    </row>
    <row r="14" spans="1:3">
      <c r="A14" s="7" t="s">
        <v>89</v>
      </c>
      <c r="B14" s="7">
        <v>8.7560000000000002</v>
      </c>
      <c r="C14" s="7">
        <v>1.3036000000000001</v>
      </c>
    </row>
    <row r="15" spans="1:3">
      <c r="A15" s="10" t="s">
        <v>76</v>
      </c>
      <c r="B15" s="11">
        <f>AVERAGE(B3:B14)</f>
        <v>8.8536249999999992</v>
      </c>
      <c r="C15" s="11">
        <f>AVERAGE(C3:C14)</f>
        <v>1.2713083333333333</v>
      </c>
    </row>
    <row r="17" spans="1:2">
      <c r="A17" s="7" t="s">
        <v>366</v>
      </c>
      <c r="B17" s="12" t="s">
        <v>90</v>
      </c>
    </row>
  </sheetData>
  <mergeCells count="1">
    <mergeCell ref="A1:C1"/>
  </mergeCells>
  <phoneticPr fontId="2" type="noConversion"/>
  <hyperlinks>
    <hyperlink ref="B17" r:id="rId1" xr:uid="{85A1F6DF-8932-482A-86EF-0B94B9CED948}"/>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32A48-CB03-4874-A9A7-C9BF36D0C3F5}">
  <dimension ref="A1:C17"/>
  <sheetViews>
    <sheetView workbookViewId="0">
      <selection activeCell="C15" sqref="C15"/>
    </sheetView>
  </sheetViews>
  <sheetFormatPr defaultRowHeight="15"/>
  <cols>
    <col min="1" max="1" width="10.25" style="7" customWidth="1"/>
    <col min="2" max="3" width="45.5" style="7" customWidth="1"/>
    <col min="4" max="16384" width="9" style="7"/>
  </cols>
  <sheetData>
    <row r="1" spans="1:3">
      <c r="A1" s="80" t="s">
        <v>60</v>
      </c>
      <c r="B1" s="81"/>
      <c r="C1" s="81"/>
    </row>
    <row r="2" spans="1:3">
      <c r="A2" s="8" t="s">
        <v>61</v>
      </c>
      <c r="B2" s="8" t="s">
        <v>62</v>
      </c>
      <c r="C2" s="8" t="s">
        <v>63</v>
      </c>
    </row>
    <row r="3" spans="1:3">
      <c r="A3" s="7" t="s">
        <v>91</v>
      </c>
      <c r="B3" s="7">
        <v>8.8364999999999991</v>
      </c>
      <c r="C3" s="7">
        <v>1.3165</v>
      </c>
    </row>
    <row r="4" spans="1:3">
      <c r="A4" s="7" t="s">
        <v>92</v>
      </c>
      <c r="B4" s="7">
        <v>8.7693999999999992</v>
      </c>
      <c r="C4" s="7">
        <v>1.3017000000000001</v>
      </c>
    </row>
    <row r="5" spans="1:3">
      <c r="A5" s="7" t="s">
        <v>93</v>
      </c>
      <c r="B5" s="7">
        <v>8.7538999999999998</v>
      </c>
      <c r="C5" s="7">
        <v>1.2901</v>
      </c>
    </row>
    <row r="6" spans="1:3">
      <c r="A6" s="7" t="s">
        <v>94</v>
      </c>
      <c r="B6" s="7">
        <v>8.7157999999999998</v>
      </c>
      <c r="C6" s="7">
        <v>1.2661</v>
      </c>
    </row>
    <row r="7" spans="1:3">
      <c r="A7" s="7" t="s">
        <v>95</v>
      </c>
      <c r="B7" s="7">
        <v>8.9497999999999998</v>
      </c>
      <c r="C7" s="7">
        <v>1.2901</v>
      </c>
    </row>
    <row r="8" spans="1:3">
      <c r="A8" s="7" t="s">
        <v>96</v>
      </c>
      <c r="B8" s="7">
        <v>9.0035000000000007</v>
      </c>
      <c r="C8" s="7">
        <v>1.3011999999999999</v>
      </c>
    </row>
    <row r="9" spans="1:3">
      <c r="A9" s="7" t="s">
        <v>97</v>
      </c>
      <c r="B9" s="7">
        <v>8.9511000000000003</v>
      </c>
      <c r="C9" s="7">
        <v>1.3062</v>
      </c>
    </row>
    <row r="10" spans="1:3">
      <c r="A10" s="7" t="s">
        <v>98</v>
      </c>
      <c r="B10" s="7">
        <v>8.8170999999999999</v>
      </c>
      <c r="C10" s="7">
        <v>1.288</v>
      </c>
    </row>
    <row r="11" spans="1:3">
      <c r="A11" s="7" t="s">
        <v>99</v>
      </c>
      <c r="B11" s="7">
        <v>8.8402999999999992</v>
      </c>
      <c r="C11" s="7">
        <v>1.3169</v>
      </c>
    </row>
    <row r="12" spans="1:3">
      <c r="A12" s="7" t="s">
        <v>100</v>
      </c>
      <c r="B12" s="7">
        <v>8.5900999999999996</v>
      </c>
      <c r="C12" s="7">
        <v>1.3288</v>
      </c>
    </row>
    <row r="13" spans="1:3">
      <c r="A13" s="7" t="s">
        <v>101</v>
      </c>
      <c r="B13" s="7">
        <v>8.5733999999999995</v>
      </c>
      <c r="C13" s="7">
        <v>1.3459000000000001</v>
      </c>
    </row>
    <row r="14" spans="1:3">
      <c r="A14" s="7" t="s">
        <v>102</v>
      </c>
      <c r="B14" s="7">
        <v>8.8684999999999992</v>
      </c>
      <c r="C14" s="7">
        <v>1.4083000000000001</v>
      </c>
    </row>
    <row r="15" spans="1:3">
      <c r="A15" s="10" t="s">
        <v>76</v>
      </c>
      <c r="B15" s="11">
        <f>AVERAGE(B3:B14)</f>
        <v>8.8057833333333324</v>
      </c>
      <c r="C15" s="11">
        <f>AVERAGE(C3:C14)</f>
        <v>1.3133166666666667</v>
      </c>
    </row>
    <row r="17" spans="1:2">
      <c r="A17" s="7" t="s">
        <v>366</v>
      </c>
      <c r="B17" s="12" t="s">
        <v>103</v>
      </c>
    </row>
  </sheetData>
  <mergeCells count="1">
    <mergeCell ref="A1:C1"/>
  </mergeCells>
  <phoneticPr fontId="2" type="noConversion"/>
  <hyperlinks>
    <hyperlink ref="B17" r:id="rId1" xr:uid="{292F57C2-0665-41A0-96C4-9BEFB31F3E8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EB573-9AE5-4EB2-A215-65C078667270}">
  <dimension ref="A1:C18"/>
  <sheetViews>
    <sheetView workbookViewId="0">
      <selection activeCell="C15" sqref="C15"/>
    </sheetView>
  </sheetViews>
  <sheetFormatPr defaultRowHeight="15"/>
  <cols>
    <col min="1" max="1" width="10.25" style="7" customWidth="1"/>
    <col min="2" max="3" width="45.5" style="7" customWidth="1"/>
    <col min="4" max="16384" width="9" style="7"/>
  </cols>
  <sheetData>
    <row r="1" spans="1:3">
      <c r="A1" s="80" t="s">
        <v>60</v>
      </c>
      <c r="B1" s="81"/>
      <c r="C1" s="81"/>
    </row>
    <row r="2" spans="1:3">
      <c r="A2" s="8" t="s">
        <v>61</v>
      </c>
      <c r="B2" s="8" t="s">
        <v>62</v>
      </c>
      <c r="C2" s="8" t="s">
        <v>63</v>
      </c>
    </row>
    <row r="3" spans="1:3">
      <c r="A3" s="7" t="s">
        <v>104</v>
      </c>
      <c r="B3" s="7">
        <v>8.8285</v>
      </c>
      <c r="C3" s="7">
        <v>1.397</v>
      </c>
    </row>
    <row r="4" spans="1:3">
      <c r="A4" s="7" t="s">
        <v>105</v>
      </c>
      <c r="B4" s="7">
        <v>8.8238000000000003</v>
      </c>
      <c r="C4" s="7">
        <v>1.3960999999999999</v>
      </c>
    </row>
    <row r="5" spans="1:3">
      <c r="A5" s="7" t="s">
        <v>106</v>
      </c>
      <c r="B5" s="7">
        <v>8.8834999999999997</v>
      </c>
      <c r="C5" s="7">
        <v>1.3832</v>
      </c>
    </row>
    <row r="6" spans="1:3">
      <c r="A6" s="7" t="s">
        <v>107</v>
      </c>
      <c r="B6" s="7">
        <v>8.8391000000000002</v>
      </c>
      <c r="C6" s="7">
        <v>1.3402000000000001</v>
      </c>
    </row>
    <row r="7" spans="1:3">
      <c r="A7" s="7" t="s">
        <v>108</v>
      </c>
      <c r="B7" s="7">
        <v>8.7501999999999995</v>
      </c>
      <c r="C7" s="7">
        <v>1.3219000000000001</v>
      </c>
    </row>
    <row r="8" spans="1:3">
      <c r="A8" s="7" t="s">
        <v>109</v>
      </c>
      <c r="B8" s="7">
        <v>8.7429000000000006</v>
      </c>
      <c r="C8" s="7">
        <v>1.3197000000000001</v>
      </c>
    </row>
    <row r="9" spans="1:3">
      <c r="A9" s="7" t="s">
        <v>110</v>
      </c>
      <c r="B9" s="7">
        <v>8.7500999999999998</v>
      </c>
      <c r="C9" s="7">
        <v>1.3324</v>
      </c>
    </row>
    <row r="10" spans="1:3">
      <c r="A10" s="7" t="s">
        <v>111</v>
      </c>
      <c r="B10" s="7">
        <v>8.6404999999999994</v>
      </c>
      <c r="C10" s="7">
        <v>1.2955000000000001</v>
      </c>
    </row>
    <row r="11" spans="1:3">
      <c r="A11" s="7" t="s">
        <v>112</v>
      </c>
      <c r="B11" s="7">
        <v>8.7975999999999992</v>
      </c>
      <c r="C11" s="7">
        <v>1.2994000000000001</v>
      </c>
    </row>
    <row r="12" spans="1:3">
      <c r="A12" s="7" t="s">
        <v>113</v>
      </c>
      <c r="B12" s="7">
        <v>8.7212999999999994</v>
      </c>
      <c r="C12" s="7">
        <v>1.2813000000000001</v>
      </c>
    </row>
    <row r="13" spans="1:3">
      <c r="A13" s="7" t="s">
        <v>114</v>
      </c>
      <c r="B13" s="7">
        <v>8.9030000000000005</v>
      </c>
      <c r="C13" s="7">
        <v>1.2932999999999999</v>
      </c>
    </row>
    <row r="14" spans="1:3">
      <c r="A14" s="7" t="s">
        <v>115</v>
      </c>
      <c r="B14" s="7">
        <v>8.7154000000000007</v>
      </c>
      <c r="C14" s="7">
        <v>1.2652000000000001</v>
      </c>
    </row>
    <row r="15" spans="1:3">
      <c r="A15" s="10" t="s">
        <v>76</v>
      </c>
      <c r="B15" s="11">
        <f>AVERAGE(B3:B14)</f>
        <v>8.7829916666666676</v>
      </c>
      <c r="C15" s="11">
        <f>AVERAGE(C3:C14)</f>
        <v>1.3271000000000002</v>
      </c>
    </row>
    <row r="18" spans="1:2">
      <c r="A18" s="7" t="s">
        <v>366</v>
      </c>
      <c r="B18" s="12" t="s">
        <v>116</v>
      </c>
    </row>
  </sheetData>
  <mergeCells count="1">
    <mergeCell ref="A1:C1"/>
  </mergeCells>
  <phoneticPr fontId="2" type="noConversion"/>
  <hyperlinks>
    <hyperlink ref="B18" r:id="rId1" xr:uid="{DCB08115-390C-4675-B0EF-2CC8C81F45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E3381-774E-4046-A4FB-795FECBEC355}">
  <dimension ref="A1:H52"/>
  <sheetViews>
    <sheetView workbookViewId="0">
      <selection activeCell="H39" sqref="H39:H50"/>
    </sheetView>
  </sheetViews>
  <sheetFormatPr defaultRowHeight="14.25"/>
  <cols>
    <col min="1" max="1" width="25.875" customWidth="1"/>
    <col min="2" max="2" width="21.25" customWidth="1"/>
    <col min="3" max="3" width="19.625" customWidth="1"/>
    <col min="4" max="6" width="16.75" customWidth="1"/>
    <col min="7" max="7" width="19.25" customWidth="1"/>
    <col min="8" max="8" width="18.625" customWidth="1"/>
  </cols>
  <sheetData>
    <row r="1" spans="1:8" ht="42.75">
      <c r="A1" s="6" t="s">
        <v>59</v>
      </c>
    </row>
    <row r="2" spans="1:8" s="2" customFormat="1" ht="42.75">
      <c r="A2" s="5" t="s">
        <v>58</v>
      </c>
      <c r="B2" s="5" t="s">
        <v>57</v>
      </c>
      <c r="C2" s="4" t="s">
        <v>56</v>
      </c>
      <c r="D2" s="4" t="s">
        <v>55</v>
      </c>
      <c r="E2" s="4" t="s">
        <v>370</v>
      </c>
      <c r="F2" s="4" t="s">
        <v>54</v>
      </c>
      <c r="G2" s="3" t="s">
        <v>53</v>
      </c>
      <c r="H2" s="3" t="s">
        <v>52</v>
      </c>
    </row>
    <row r="3" spans="1:8" ht="14.25" customHeight="1">
      <c r="A3" s="73" t="s">
        <v>51</v>
      </c>
      <c r="B3" s="1" t="s">
        <v>50</v>
      </c>
      <c r="C3" s="1">
        <v>3525</v>
      </c>
      <c r="D3" s="57" t="s">
        <v>367</v>
      </c>
      <c r="E3" s="59">
        <f t="shared" ref="E3:E15" si="0">C3/1.17</f>
        <v>3012.8205128205132</v>
      </c>
      <c r="F3" s="74">
        <f>AVERAGE(E3:E14)</f>
        <v>3471.0826210826217</v>
      </c>
      <c r="G3" s="73">
        <v>8.7829916666666694</v>
      </c>
      <c r="H3" s="72">
        <f>F3/G3</f>
        <v>395.20504548081516</v>
      </c>
    </row>
    <row r="4" spans="1:8">
      <c r="A4" s="73"/>
      <c r="B4" s="1" t="s">
        <v>49</v>
      </c>
      <c r="C4" s="1">
        <v>3867</v>
      </c>
      <c r="D4" s="56">
        <v>0.17</v>
      </c>
      <c r="E4" s="59">
        <f t="shared" si="0"/>
        <v>3305.1282051282055</v>
      </c>
      <c r="F4" s="73"/>
      <c r="G4" s="73"/>
      <c r="H4" s="72"/>
    </row>
    <row r="5" spans="1:8">
      <c r="A5" s="73"/>
      <c r="B5" s="1" t="s">
        <v>48</v>
      </c>
      <c r="C5" s="1">
        <v>3742</v>
      </c>
      <c r="D5" s="56">
        <v>0.17</v>
      </c>
      <c r="E5" s="59">
        <f t="shared" si="0"/>
        <v>3198.2905982905986</v>
      </c>
      <c r="F5" s="73"/>
      <c r="G5" s="73"/>
      <c r="H5" s="72"/>
    </row>
    <row r="6" spans="1:8">
      <c r="A6" s="73"/>
      <c r="B6" s="1" t="s">
        <v>47</v>
      </c>
      <c r="C6" s="1">
        <v>3919</v>
      </c>
      <c r="D6" s="56">
        <v>0.17</v>
      </c>
      <c r="E6" s="59">
        <f t="shared" si="0"/>
        <v>3349.5726495726499</v>
      </c>
      <c r="F6" s="73"/>
      <c r="G6" s="73"/>
      <c r="H6" s="72"/>
    </row>
    <row r="7" spans="1:8">
      <c r="A7" s="73"/>
      <c r="B7" s="1" t="s">
        <v>46</v>
      </c>
      <c r="C7" s="1">
        <v>4111</v>
      </c>
      <c r="D7" s="56">
        <v>0.17</v>
      </c>
      <c r="E7" s="59">
        <f t="shared" si="0"/>
        <v>3513.6752136752139</v>
      </c>
      <c r="F7" s="73"/>
      <c r="G7" s="73"/>
      <c r="H7" s="72"/>
    </row>
    <row r="8" spans="1:8">
      <c r="A8" s="73"/>
      <c r="B8" s="1" t="s">
        <v>45</v>
      </c>
      <c r="C8" s="1">
        <v>4263</v>
      </c>
      <c r="D8" s="56">
        <v>0.17</v>
      </c>
      <c r="E8" s="59">
        <f t="shared" si="0"/>
        <v>3643.5897435897436</v>
      </c>
      <c r="F8" s="73"/>
      <c r="G8" s="73"/>
      <c r="H8" s="72"/>
    </row>
    <row r="9" spans="1:8">
      <c r="A9" s="73"/>
      <c r="B9" s="1" t="s">
        <v>44</v>
      </c>
      <c r="C9" s="1">
        <v>4098</v>
      </c>
      <c r="D9" s="56">
        <v>0.17</v>
      </c>
      <c r="E9" s="59">
        <f t="shared" si="0"/>
        <v>3502.564102564103</v>
      </c>
      <c r="F9" s="73"/>
      <c r="G9" s="73"/>
      <c r="H9" s="72"/>
    </row>
    <row r="10" spans="1:8">
      <c r="A10" s="73"/>
      <c r="B10" s="1" t="s">
        <v>43</v>
      </c>
      <c r="C10" s="1">
        <v>4185</v>
      </c>
      <c r="D10" s="56">
        <v>0.17</v>
      </c>
      <c r="E10" s="59">
        <f t="shared" si="0"/>
        <v>3576.9230769230771</v>
      </c>
      <c r="F10" s="73"/>
      <c r="G10" s="73"/>
      <c r="H10" s="72"/>
    </row>
    <row r="11" spans="1:8">
      <c r="A11" s="73"/>
      <c r="B11" s="1" t="s">
        <v>42</v>
      </c>
      <c r="C11" s="1">
        <v>4794</v>
      </c>
      <c r="D11" s="56">
        <v>0.17</v>
      </c>
      <c r="E11" s="59">
        <f t="shared" si="0"/>
        <v>4097.4358974358975</v>
      </c>
      <c r="F11" s="73"/>
      <c r="G11" s="73"/>
      <c r="H11" s="72"/>
    </row>
    <row r="12" spans="1:8">
      <c r="A12" s="73"/>
      <c r="B12" s="1" t="s">
        <v>41</v>
      </c>
      <c r="C12" s="1">
        <v>4096</v>
      </c>
      <c r="D12" s="56">
        <v>0.17</v>
      </c>
      <c r="E12" s="59">
        <f t="shared" si="0"/>
        <v>3500.8547008547012</v>
      </c>
      <c r="F12" s="73"/>
      <c r="G12" s="73"/>
      <c r="H12" s="72"/>
    </row>
    <row r="13" spans="1:8">
      <c r="A13" s="73"/>
      <c r="B13" s="1" t="s">
        <v>40</v>
      </c>
      <c r="C13" s="1">
        <v>4093</v>
      </c>
      <c r="D13" s="56">
        <v>0.17</v>
      </c>
      <c r="E13" s="59">
        <f t="shared" si="0"/>
        <v>3498.2905982905986</v>
      </c>
      <c r="F13" s="73"/>
      <c r="G13" s="73"/>
      <c r="H13" s="72"/>
    </row>
    <row r="14" spans="1:8">
      <c r="A14" s="73"/>
      <c r="B14" s="1" t="s">
        <v>39</v>
      </c>
      <c r="C14" s="1">
        <v>4041</v>
      </c>
      <c r="D14" s="56">
        <v>0.17</v>
      </c>
      <c r="E14" s="59">
        <f t="shared" si="0"/>
        <v>3453.8461538461543</v>
      </c>
      <c r="F14" s="73"/>
      <c r="G14" s="73"/>
      <c r="H14" s="72"/>
    </row>
    <row r="15" spans="1:8">
      <c r="A15" s="73" t="s">
        <v>38</v>
      </c>
      <c r="B15" s="1" t="s">
        <v>37</v>
      </c>
      <c r="C15" s="1">
        <v>3867</v>
      </c>
      <c r="D15" s="56">
        <v>0.17</v>
      </c>
      <c r="E15" s="59">
        <f t="shared" si="0"/>
        <v>3305.1282051282055</v>
      </c>
      <c r="F15" s="74">
        <f>AVERAGE(E15:E26)</f>
        <v>3558.7606837606841</v>
      </c>
      <c r="G15" s="73">
        <v>8.8057833333333306</v>
      </c>
      <c r="H15" s="72">
        <f>F15/G15</f>
        <v>404.1390242125745</v>
      </c>
    </row>
    <row r="16" spans="1:8">
      <c r="A16" s="73"/>
      <c r="B16" s="1" t="s">
        <v>36</v>
      </c>
      <c r="C16" s="1">
        <v>4060</v>
      </c>
      <c r="D16" s="58">
        <v>0.16</v>
      </c>
      <c r="E16" s="60">
        <f t="shared" ref="E16:E26" si="1">C16/1.16</f>
        <v>3500.0000000000005</v>
      </c>
      <c r="F16" s="73"/>
      <c r="G16" s="73"/>
      <c r="H16" s="72"/>
    </row>
    <row r="17" spans="1:8">
      <c r="A17" s="73"/>
      <c r="B17" s="1" t="s">
        <v>35</v>
      </c>
      <c r="C17" s="1">
        <v>4134</v>
      </c>
      <c r="D17" s="58">
        <v>0.16</v>
      </c>
      <c r="E17" s="60">
        <f t="shared" si="1"/>
        <v>3563.7931034482763</v>
      </c>
      <c r="F17" s="73"/>
      <c r="G17" s="73"/>
      <c r="H17" s="72"/>
    </row>
    <row r="18" spans="1:8">
      <c r="A18" s="73"/>
      <c r="B18" s="1" t="s">
        <v>34</v>
      </c>
      <c r="C18" s="1">
        <v>4120</v>
      </c>
      <c r="D18" s="58">
        <v>0.16</v>
      </c>
      <c r="E18" s="60">
        <f t="shared" si="1"/>
        <v>3551.7241379310349</v>
      </c>
      <c r="F18" s="73"/>
      <c r="G18" s="73"/>
      <c r="H18" s="72"/>
    </row>
    <row r="19" spans="1:8">
      <c r="A19" s="73"/>
      <c r="B19" s="1" t="s">
        <v>33</v>
      </c>
      <c r="C19" s="1">
        <v>4549</v>
      </c>
      <c r="D19" s="58">
        <v>0.16</v>
      </c>
      <c r="E19" s="60">
        <f t="shared" si="1"/>
        <v>3921.5517241379312</v>
      </c>
      <c r="F19" s="73"/>
      <c r="G19" s="73"/>
      <c r="H19" s="72"/>
    </row>
    <row r="20" spans="1:8">
      <c r="A20" s="73"/>
      <c r="B20" s="1" t="s">
        <v>32</v>
      </c>
      <c r="C20" s="1">
        <v>4550</v>
      </c>
      <c r="D20" s="58">
        <v>0.16</v>
      </c>
      <c r="E20" s="60">
        <f t="shared" si="1"/>
        <v>3922.4137931034484</v>
      </c>
      <c r="F20" s="73"/>
      <c r="G20" s="73"/>
      <c r="H20" s="72"/>
    </row>
    <row r="21" spans="1:8">
      <c r="A21" s="73"/>
      <c r="B21" s="1" t="s">
        <v>31</v>
      </c>
      <c r="C21" s="1">
        <v>4501</v>
      </c>
      <c r="D21" s="58">
        <v>0.16</v>
      </c>
      <c r="E21" s="60">
        <f t="shared" si="1"/>
        <v>3880.1724137931037</v>
      </c>
      <c r="F21" s="73"/>
      <c r="G21" s="73"/>
      <c r="H21" s="72"/>
    </row>
    <row r="22" spans="1:8">
      <c r="A22" s="73"/>
      <c r="B22" s="1" t="s">
        <v>30</v>
      </c>
      <c r="C22" s="1">
        <v>4173</v>
      </c>
      <c r="D22" s="58">
        <v>0.16</v>
      </c>
      <c r="E22" s="60">
        <f t="shared" si="1"/>
        <v>3597.4137931034484</v>
      </c>
      <c r="F22" s="73"/>
      <c r="G22" s="73"/>
      <c r="H22" s="72"/>
    </row>
    <row r="23" spans="1:8">
      <c r="A23" s="73"/>
      <c r="B23" s="1" t="s">
        <v>29</v>
      </c>
      <c r="C23" s="1">
        <v>3920</v>
      </c>
      <c r="D23" s="58">
        <v>0.16</v>
      </c>
      <c r="E23" s="60">
        <f t="shared" si="1"/>
        <v>3379.3103448275865</v>
      </c>
      <c r="F23" s="73"/>
      <c r="G23" s="73"/>
      <c r="H23" s="72"/>
    </row>
    <row r="24" spans="1:8">
      <c r="A24" s="73"/>
      <c r="B24" s="1" t="s">
        <v>28</v>
      </c>
      <c r="C24" s="1">
        <v>3832</v>
      </c>
      <c r="D24" s="58">
        <v>0.16</v>
      </c>
      <c r="E24" s="60">
        <f t="shared" si="1"/>
        <v>3303.4482758620693</v>
      </c>
      <c r="F24" s="73"/>
      <c r="G24" s="73"/>
      <c r="H24" s="72"/>
    </row>
    <row r="25" spans="1:8">
      <c r="A25" s="73"/>
      <c r="B25" s="1" t="s">
        <v>27</v>
      </c>
      <c r="C25" s="1">
        <v>3907</v>
      </c>
      <c r="D25" s="58">
        <v>0.16</v>
      </c>
      <c r="E25" s="60">
        <f t="shared" si="1"/>
        <v>3368.1034482758623</v>
      </c>
      <c r="F25" s="73"/>
      <c r="G25" s="73"/>
      <c r="H25" s="72"/>
    </row>
    <row r="26" spans="1:8">
      <c r="A26" s="73"/>
      <c r="B26" s="1" t="s">
        <v>26</v>
      </c>
      <c r="C26" s="1">
        <v>3958</v>
      </c>
      <c r="D26" s="58">
        <v>0.16</v>
      </c>
      <c r="E26" s="60">
        <f t="shared" si="1"/>
        <v>3412.0689655172414</v>
      </c>
      <c r="F26" s="73"/>
      <c r="G26" s="73"/>
      <c r="H26" s="72"/>
    </row>
    <row r="27" spans="1:8">
      <c r="A27" s="73" t="s">
        <v>25</v>
      </c>
      <c r="B27" s="1" t="s">
        <v>24</v>
      </c>
      <c r="C27" s="1">
        <v>4148</v>
      </c>
      <c r="D27" s="56">
        <v>0.13</v>
      </c>
      <c r="E27" s="59">
        <f t="shared" ref="E27:E50" si="2">C27/1.13</f>
        <v>3670.7964601769913</v>
      </c>
      <c r="F27" s="74">
        <f>AVERAGE(E27:E38)</f>
        <v>3412.1681415929211</v>
      </c>
      <c r="G27" s="73">
        <v>8.8536249999999992</v>
      </c>
      <c r="H27" s="72">
        <f>F27/G27</f>
        <v>385.39786150790457</v>
      </c>
    </row>
    <row r="28" spans="1:8">
      <c r="A28" s="73"/>
      <c r="B28" s="1" t="s">
        <v>23</v>
      </c>
      <c r="C28" s="1">
        <v>4137</v>
      </c>
      <c r="D28" s="56">
        <v>0.13</v>
      </c>
      <c r="E28" s="59">
        <f t="shared" si="2"/>
        <v>3661.0619469026551</v>
      </c>
      <c r="F28" s="73"/>
      <c r="G28" s="73"/>
      <c r="H28" s="72"/>
    </row>
    <row r="29" spans="1:8">
      <c r="A29" s="73"/>
      <c r="B29" s="1" t="s">
        <v>22</v>
      </c>
      <c r="C29" s="1">
        <v>3964</v>
      </c>
      <c r="D29" s="56">
        <v>0.13</v>
      </c>
      <c r="E29" s="59">
        <f t="shared" si="2"/>
        <v>3507.964601769912</v>
      </c>
      <c r="F29" s="73"/>
      <c r="G29" s="73"/>
      <c r="H29" s="72"/>
    </row>
    <row r="30" spans="1:8">
      <c r="A30" s="73"/>
      <c r="B30" s="1" t="s">
        <v>21</v>
      </c>
      <c r="C30" s="1">
        <v>4002</v>
      </c>
      <c r="D30" s="56">
        <v>0.13</v>
      </c>
      <c r="E30" s="59">
        <f t="shared" si="2"/>
        <v>3541.5929203539827</v>
      </c>
      <c r="F30" s="73"/>
      <c r="G30" s="73"/>
      <c r="H30" s="72"/>
    </row>
    <row r="31" spans="1:8">
      <c r="A31" s="73"/>
      <c r="B31" s="1" t="s">
        <v>20</v>
      </c>
      <c r="C31" s="1">
        <v>3718</v>
      </c>
      <c r="D31" s="56">
        <v>0.13</v>
      </c>
      <c r="E31" s="59">
        <f t="shared" si="2"/>
        <v>3290.2654867256642</v>
      </c>
      <c r="F31" s="73"/>
      <c r="G31" s="73"/>
      <c r="H31" s="72"/>
    </row>
    <row r="32" spans="1:8">
      <c r="A32" s="73"/>
      <c r="B32" s="1" t="s">
        <v>19</v>
      </c>
      <c r="C32" s="1">
        <v>3793</v>
      </c>
      <c r="D32" s="56">
        <v>0.13</v>
      </c>
      <c r="E32" s="59">
        <f t="shared" si="2"/>
        <v>3356.6371681415931</v>
      </c>
      <c r="F32" s="73"/>
      <c r="G32" s="73"/>
      <c r="H32" s="72"/>
    </row>
    <row r="33" spans="1:8">
      <c r="A33" s="73"/>
      <c r="B33" s="1" t="s">
        <v>18</v>
      </c>
      <c r="C33" s="1">
        <v>3728</v>
      </c>
      <c r="D33" s="56">
        <v>0.13</v>
      </c>
      <c r="E33" s="59">
        <f t="shared" si="2"/>
        <v>3299.1150442477879</v>
      </c>
      <c r="F33" s="73"/>
      <c r="G33" s="73"/>
      <c r="H33" s="72"/>
    </row>
    <row r="34" spans="1:8">
      <c r="A34" s="73"/>
      <c r="B34" s="1" t="s">
        <v>17</v>
      </c>
      <c r="C34" s="1">
        <v>4056</v>
      </c>
      <c r="D34" s="56">
        <v>0.13</v>
      </c>
      <c r="E34" s="59">
        <f t="shared" si="2"/>
        <v>3589.3805309734516</v>
      </c>
      <c r="F34" s="73"/>
      <c r="G34" s="73"/>
      <c r="H34" s="72"/>
    </row>
    <row r="35" spans="1:8">
      <c r="A35" s="73"/>
      <c r="B35" s="1" t="s">
        <v>16</v>
      </c>
      <c r="C35" s="1">
        <v>3933</v>
      </c>
      <c r="D35" s="56">
        <v>0.13</v>
      </c>
      <c r="E35" s="59">
        <f t="shared" si="2"/>
        <v>3480.5309734513276</v>
      </c>
      <c r="F35" s="73"/>
      <c r="G35" s="73"/>
      <c r="H35" s="72"/>
    </row>
    <row r="36" spans="1:8">
      <c r="A36" s="73"/>
      <c r="B36" s="1" t="s">
        <v>15</v>
      </c>
      <c r="C36" s="1">
        <v>3744</v>
      </c>
      <c r="D36" s="56">
        <v>0.13</v>
      </c>
      <c r="E36" s="59">
        <f t="shared" si="2"/>
        <v>3313.2743362831861</v>
      </c>
      <c r="F36" s="73"/>
      <c r="G36" s="73"/>
      <c r="H36" s="72"/>
    </row>
    <row r="37" spans="1:8">
      <c r="A37" s="73"/>
      <c r="B37" s="1" t="s">
        <v>14</v>
      </c>
      <c r="C37" s="1">
        <v>3544</v>
      </c>
      <c r="D37" s="56">
        <v>0.13</v>
      </c>
      <c r="E37" s="59">
        <f t="shared" si="2"/>
        <v>3136.2831858407085</v>
      </c>
      <c r="F37" s="73"/>
      <c r="G37" s="73"/>
      <c r="H37" s="72"/>
    </row>
    <row r="38" spans="1:8">
      <c r="A38" s="73"/>
      <c r="B38" s="1" t="s">
        <v>13</v>
      </c>
      <c r="C38" s="1">
        <v>3502</v>
      </c>
      <c r="D38" s="56">
        <v>0.13</v>
      </c>
      <c r="E38" s="59">
        <f t="shared" si="2"/>
        <v>3099.1150442477879</v>
      </c>
      <c r="F38" s="73"/>
      <c r="G38" s="73"/>
      <c r="H38" s="72"/>
    </row>
    <row r="39" spans="1:8">
      <c r="A39" s="73" t="s">
        <v>12</v>
      </c>
      <c r="B39" s="1" t="s">
        <v>11</v>
      </c>
      <c r="C39" s="1">
        <v>3496</v>
      </c>
      <c r="D39" s="56">
        <v>0.13</v>
      </c>
      <c r="E39" s="59">
        <f t="shared" si="2"/>
        <v>3093.8053097345137</v>
      </c>
      <c r="F39" s="74">
        <f>AVERAGE(E39:E50)</f>
        <v>3495.3539823008855</v>
      </c>
      <c r="G39" s="73">
        <v>8.8524166666666702</v>
      </c>
      <c r="H39" s="72">
        <f>F39/G39</f>
        <v>394.84743137571292</v>
      </c>
    </row>
    <row r="40" spans="1:8">
      <c r="A40" s="73"/>
      <c r="B40" s="1" t="s">
        <v>10</v>
      </c>
      <c r="C40" s="1">
        <v>3669</v>
      </c>
      <c r="D40" s="56">
        <v>0.13</v>
      </c>
      <c r="E40" s="59">
        <f t="shared" si="2"/>
        <v>3246.9026548672568</v>
      </c>
      <c r="F40" s="73"/>
      <c r="G40" s="73"/>
      <c r="H40" s="72"/>
    </row>
    <row r="41" spans="1:8">
      <c r="A41" s="73"/>
      <c r="B41" s="1" t="s">
        <v>9</v>
      </c>
      <c r="C41" s="1">
        <v>3683</v>
      </c>
      <c r="D41" s="56">
        <v>0.13</v>
      </c>
      <c r="E41" s="59">
        <f t="shared" si="2"/>
        <v>3259.2920353982304</v>
      </c>
      <c r="F41" s="73"/>
      <c r="G41" s="73"/>
      <c r="H41" s="72"/>
    </row>
    <row r="42" spans="1:8">
      <c r="A42" s="73"/>
      <c r="B42" s="1" t="s">
        <v>8</v>
      </c>
      <c r="C42" s="1">
        <v>3698</v>
      </c>
      <c r="D42" s="56">
        <v>0.13</v>
      </c>
      <c r="E42" s="59">
        <f t="shared" si="2"/>
        <v>3272.5663716814161</v>
      </c>
      <c r="F42" s="73"/>
      <c r="G42" s="73"/>
      <c r="H42" s="72"/>
    </row>
    <row r="43" spans="1:8">
      <c r="A43" s="73"/>
      <c r="B43" s="1" t="s">
        <v>7</v>
      </c>
      <c r="C43" s="1">
        <v>3721</v>
      </c>
      <c r="D43" s="56">
        <v>0.13</v>
      </c>
      <c r="E43" s="59">
        <f t="shared" si="2"/>
        <v>3292.9203539823011</v>
      </c>
      <c r="F43" s="73"/>
      <c r="G43" s="73"/>
      <c r="H43" s="72"/>
    </row>
    <row r="44" spans="1:8">
      <c r="A44" s="73"/>
      <c r="B44" s="1" t="s">
        <v>6</v>
      </c>
      <c r="C44" s="1">
        <v>3660</v>
      </c>
      <c r="D44" s="56">
        <v>0.13</v>
      </c>
      <c r="E44" s="59">
        <f t="shared" si="2"/>
        <v>3238.9380530973453</v>
      </c>
      <c r="F44" s="73"/>
      <c r="G44" s="73"/>
      <c r="H44" s="72"/>
    </row>
    <row r="45" spans="1:8">
      <c r="A45" s="73"/>
      <c r="B45" s="1" t="s">
        <v>5</v>
      </c>
      <c r="C45" s="1">
        <v>3698</v>
      </c>
      <c r="D45" s="56">
        <v>0.13</v>
      </c>
      <c r="E45" s="59">
        <f t="shared" si="2"/>
        <v>3272.5663716814161</v>
      </c>
      <c r="F45" s="73"/>
      <c r="G45" s="73"/>
      <c r="H45" s="72"/>
    </row>
    <row r="46" spans="1:8">
      <c r="A46" s="73"/>
      <c r="B46" s="1" t="s">
        <v>4</v>
      </c>
      <c r="C46" s="1">
        <v>3998</v>
      </c>
      <c r="D46" s="56">
        <v>0.13</v>
      </c>
      <c r="E46" s="59">
        <f t="shared" si="2"/>
        <v>3538.0530973451332</v>
      </c>
      <c r="F46" s="73"/>
      <c r="G46" s="73"/>
      <c r="H46" s="72"/>
    </row>
    <row r="47" spans="1:8">
      <c r="A47" s="73"/>
      <c r="B47" s="1" t="s">
        <v>3</v>
      </c>
      <c r="C47" s="1">
        <v>4320</v>
      </c>
      <c r="D47" s="56">
        <v>0.13</v>
      </c>
      <c r="E47" s="59">
        <f t="shared" si="2"/>
        <v>3823.0088495575224</v>
      </c>
      <c r="F47" s="73"/>
      <c r="G47" s="73"/>
      <c r="H47" s="72"/>
    </row>
    <row r="48" spans="1:8">
      <c r="A48" s="73"/>
      <c r="B48" s="1" t="s">
        <v>2</v>
      </c>
      <c r="C48" s="1">
        <v>4202</v>
      </c>
      <c r="D48" s="56">
        <v>0.13</v>
      </c>
      <c r="E48" s="59">
        <f t="shared" si="2"/>
        <v>3718.5840707964603</v>
      </c>
      <c r="F48" s="73"/>
      <c r="G48" s="73"/>
      <c r="H48" s="72"/>
    </row>
    <row r="49" spans="1:8">
      <c r="A49" s="73"/>
      <c r="B49" s="1" t="s">
        <v>1</v>
      </c>
      <c r="C49" s="1">
        <v>4547</v>
      </c>
      <c r="D49" s="56">
        <v>0.13</v>
      </c>
      <c r="E49" s="59">
        <f t="shared" si="2"/>
        <v>4023.8938053097349</v>
      </c>
      <c r="F49" s="73"/>
      <c r="G49" s="73"/>
      <c r="H49" s="72"/>
    </row>
    <row r="50" spans="1:8">
      <c r="A50" s="73"/>
      <c r="B50" s="1" t="s">
        <v>0</v>
      </c>
      <c r="C50" s="1">
        <v>4705</v>
      </c>
      <c r="D50" s="56">
        <v>0.13</v>
      </c>
      <c r="E50" s="59">
        <f t="shared" si="2"/>
        <v>4163.7168141592929</v>
      </c>
      <c r="F50" s="73"/>
      <c r="G50" s="73"/>
      <c r="H50" s="72"/>
    </row>
    <row r="52" spans="1:8">
      <c r="A52" s="54" t="s">
        <v>368</v>
      </c>
      <c r="B52" s="55" t="s">
        <v>369</v>
      </c>
    </row>
  </sheetData>
  <mergeCells count="16">
    <mergeCell ref="A3:A14"/>
    <mergeCell ref="A15:A26"/>
    <mergeCell ref="A27:A38"/>
    <mergeCell ref="A39:A50"/>
    <mergeCell ref="F3:F14"/>
    <mergeCell ref="F27:F38"/>
    <mergeCell ref="F39:F50"/>
    <mergeCell ref="F15:F26"/>
    <mergeCell ref="H3:H14"/>
    <mergeCell ref="H15:H26"/>
    <mergeCell ref="H27:H38"/>
    <mergeCell ref="H39:H50"/>
    <mergeCell ref="G3:G14"/>
    <mergeCell ref="G15:G26"/>
    <mergeCell ref="G27:G38"/>
    <mergeCell ref="G39:G50"/>
  </mergeCells>
  <phoneticPr fontId="2" type="noConversion"/>
  <hyperlinks>
    <hyperlink ref="B52" r:id="rId1" xr:uid="{D286FFC6-CE8E-46AE-8A5A-3E9F1A8EA61B}"/>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BA505-30A4-4F5F-8BF8-EDCC6BFBE05F}">
  <dimension ref="B2:H13"/>
  <sheetViews>
    <sheetView zoomScale="124" workbookViewId="0">
      <selection activeCell="H7" sqref="H7:H8"/>
    </sheetView>
  </sheetViews>
  <sheetFormatPr defaultRowHeight="14.25"/>
  <cols>
    <col min="2" max="2" width="16.625" bestFit="1" customWidth="1"/>
    <col min="3" max="3" width="17" customWidth="1"/>
    <col min="4" max="4" width="13" bestFit="1" customWidth="1"/>
    <col min="5" max="5" width="14.125" bestFit="1" customWidth="1"/>
    <col min="6" max="6" width="15.625" bestFit="1" customWidth="1"/>
  </cols>
  <sheetData>
    <row r="2" spans="2:8" ht="57">
      <c r="B2" s="47" t="s">
        <v>118</v>
      </c>
      <c r="C2" s="47" t="s">
        <v>360</v>
      </c>
      <c r="D2" s="48" t="s">
        <v>356</v>
      </c>
      <c r="E2" s="48" t="s">
        <v>350</v>
      </c>
      <c r="F2" s="48" t="s">
        <v>357</v>
      </c>
      <c r="G2" s="48" t="s">
        <v>358</v>
      </c>
      <c r="H2" s="48" t="s">
        <v>359</v>
      </c>
    </row>
    <row r="3" spans="2:8">
      <c r="B3" s="73" t="s">
        <v>51</v>
      </c>
      <c r="C3" s="1">
        <v>72142000</v>
      </c>
      <c r="D3" s="65">
        <f>'72142000-V'!G6</f>
        <v>8.0881061123934284E-2</v>
      </c>
      <c r="E3" s="38">
        <f>'72142000-V'!F6</f>
        <v>148366.00599999999</v>
      </c>
      <c r="F3" s="76">
        <f>D4</f>
        <v>727.83770552583462</v>
      </c>
      <c r="G3" s="73">
        <f>'Exchange rate 2017.4-2018.3'!$C$15</f>
        <v>1.3271000000000002</v>
      </c>
      <c r="H3" s="72">
        <f>F3/G3</f>
        <v>548.44224664745275</v>
      </c>
    </row>
    <row r="4" spans="2:8">
      <c r="B4" s="73"/>
      <c r="C4" s="1">
        <v>722830</v>
      </c>
      <c r="D4" s="61">
        <f>'722830-V'!G6</f>
        <v>727.83770552583462</v>
      </c>
      <c r="E4" s="38">
        <f>'722830-V'!F6</f>
        <v>11549.278</v>
      </c>
      <c r="F4" s="73"/>
      <c r="G4" s="73"/>
      <c r="H4" s="72"/>
    </row>
    <row r="5" spans="2:8">
      <c r="B5" s="73" t="s">
        <v>38</v>
      </c>
      <c r="C5" s="1">
        <v>72142000</v>
      </c>
      <c r="D5" s="65">
        <f>'72142000-V'!G7</f>
        <v>1.8169131503159137E-2</v>
      </c>
      <c r="E5" s="40">
        <f>'72142000-V'!F7</f>
        <v>275192.02</v>
      </c>
      <c r="F5" s="76">
        <f>D6</f>
        <v>945.69497772920499</v>
      </c>
      <c r="G5" s="73">
        <f>'Exchange rate 2018.4-2019.3'!$C$15</f>
        <v>1.3133166666666667</v>
      </c>
      <c r="H5" s="72">
        <f>F5/G5</f>
        <v>720.08145615746776</v>
      </c>
    </row>
    <row r="6" spans="2:8">
      <c r="B6" s="73"/>
      <c r="C6" s="1">
        <v>722830</v>
      </c>
      <c r="D6" s="61">
        <f>'722830-V'!G7</f>
        <v>945.69497772920499</v>
      </c>
      <c r="E6" s="1">
        <f>'722830-V'!F7</f>
        <v>7772.0619999999999</v>
      </c>
      <c r="F6" s="73"/>
      <c r="G6" s="73"/>
      <c r="H6" s="72"/>
    </row>
    <row r="7" spans="2:8">
      <c r="B7" s="73" t="s">
        <v>25</v>
      </c>
      <c r="C7" s="1">
        <v>72142000</v>
      </c>
      <c r="D7" s="65">
        <f>'72142000-V'!G8</f>
        <v>0</v>
      </c>
      <c r="E7" s="40">
        <f>'72142000-V'!F8</f>
        <v>371753.55300000001</v>
      </c>
      <c r="F7" s="76">
        <f>D8</f>
        <v>763.6048938589197</v>
      </c>
      <c r="G7" s="73">
        <f>'Exchange rate 2019.4-2020.3'!$C$15</f>
        <v>1.2713083333333333</v>
      </c>
      <c r="H7" s="72">
        <f>F7/G7</f>
        <v>600.64492132822727</v>
      </c>
    </row>
    <row r="8" spans="2:8">
      <c r="B8" s="73"/>
      <c r="C8" s="1">
        <v>722830</v>
      </c>
      <c r="D8" s="61">
        <f>'722830-V'!G8</f>
        <v>763.6048938589197</v>
      </c>
      <c r="E8" s="1">
        <f>'722830-V'!F8</f>
        <v>6777.0650000000005</v>
      </c>
      <c r="F8" s="73"/>
      <c r="G8" s="73"/>
      <c r="H8" s="72"/>
    </row>
    <row r="12" spans="2:8">
      <c r="B12" s="75" t="s">
        <v>375</v>
      </c>
      <c r="C12" s="75"/>
      <c r="D12" s="75"/>
      <c r="E12" s="75"/>
      <c r="F12" s="75"/>
      <c r="G12" s="75"/>
      <c r="H12" s="75"/>
    </row>
    <row r="13" spans="2:8">
      <c r="B13" s="75"/>
      <c r="C13" s="75"/>
      <c r="D13" s="75"/>
      <c r="E13" s="75"/>
      <c r="F13" s="75"/>
      <c r="G13" s="75"/>
      <c r="H13" s="75"/>
    </row>
  </sheetData>
  <mergeCells count="13">
    <mergeCell ref="B3:B4"/>
    <mergeCell ref="F3:F4"/>
    <mergeCell ref="G3:G4"/>
    <mergeCell ref="H3:H4"/>
    <mergeCell ref="B5:B6"/>
    <mergeCell ref="F5:F6"/>
    <mergeCell ref="G5:G6"/>
    <mergeCell ref="H5:H6"/>
    <mergeCell ref="B12:H13"/>
    <mergeCell ref="B7:B8"/>
    <mergeCell ref="F7:F8"/>
    <mergeCell ref="G7:G8"/>
    <mergeCell ref="H7:H8"/>
  </mergeCells>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DDD1A-F747-4A10-9143-E9C129918125}">
  <dimension ref="A2:G8"/>
  <sheetViews>
    <sheetView workbookViewId="0">
      <selection activeCell="E3" sqref="E3:E8"/>
    </sheetView>
  </sheetViews>
  <sheetFormatPr defaultRowHeight="14.25"/>
  <cols>
    <col min="1" max="1" width="20" customWidth="1"/>
    <col min="2" max="2" width="18.875" customWidth="1"/>
    <col min="3" max="3" width="20.375" customWidth="1"/>
    <col min="4" max="4" width="18.75" customWidth="1"/>
    <col min="5" max="5" width="18.625" customWidth="1"/>
    <col min="6" max="6" width="21.125" customWidth="1"/>
    <col min="7" max="7" width="17.625" customWidth="1"/>
  </cols>
  <sheetData>
    <row r="2" spans="1:7" ht="42.75">
      <c r="A2" s="47" t="s">
        <v>118</v>
      </c>
      <c r="B2" s="47" t="s">
        <v>360</v>
      </c>
      <c r="C2" s="48" t="s">
        <v>356</v>
      </c>
      <c r="D2" s="48" t="s">
        <v>350</v>
      </c>
      <c r="E2" s="48" t="s">
        <v>357</v>
      </c>
      <c r="F2" s="48" t="s">
        <v>358</v>
      </c>
      <c r="G2" s="48" t="s">
        <v>359</v>
      </c>
    </row>
    <row r="3" spans="1:7">
      <c r="A3" s="73" t="s">
        <v>51</v>
      </c>
      <c r="B3" s="1">
        <v>72142000</v>
      </c>
      <c r="C3" s="61">
        <f>'72142000-V'!$G$3</f>
        <v>711.11302949005722</v>
      </c>
      <c r="D3" s="38">
        <f>'72142000-Q'!$E$3</f>
        <v>148366.00599999999</v>
      </c>
      <c r="E3" s="73">
        <f>(C3*D3+C4*D4)/(D3+D4)</f>
        <v>557.33050504689152</v>
      </c>
      <c r="F3" s="73">
        <f>'Exchange rate 2017.4-2018.3'!$C$15</f>
        <v>1.3271000000000002</v>
      </c>
      <c r="G3" s="72">
        <f>E3/F3</f>
        <v>419.96119738293379</v>
      </c>
    </row>
    <row r="4" spans="1:7">
      <c r="A4" s="73"/>
      <c r="B4" s="1">
        <v>722830</v>
      </c>
      <c r="C4" s="61">
        <f>'722830-V'!$G$3</f>
        <v>554.07980923716309</v>
      </c>
      <c r="D4" s="38">
        <f>'722830-Q'!$E$3</f>
        <v>7018835.4369999999</v>
      </c>
      <c r="E4" s="73"/>
      <c r="F4" s="73"/>
      <c r="G4" s="72"/>
    </row>
    <row r="5" spans="1:7">
      <c r="A5" s="73" t="s">
        <v>38</v>
      </c>
      <c r="B5" s="1">
        <v>72142000</v>
      </c>
      <c r="C5" s="61">
        <f>'72142000-V'!$G$4</f>
        <v>661.28734401528061</v>
      </c>
      <c r="D5" s="40">
        <f>'72142000-Q'!$E$4</f>
        <v>275192.02</v>
      </c>
      <c r="E5" s="73">
        <f>(C5*D5+C6*D6)/(D5+D6)</f>
        <v>633.413030399852</v>
      </c>
      <c r="F5" s="73">
        <f>'Exchange rate 2018.4-2019.3'!$C$15</f>
        <v>1.3133166666666667</v>
      </c>
      <c r="G5" s="72">
        <f>E5/F5</f>
        <v>482.30030614590436</v>
      </c>
    </row>
    <row r="6" spans="1:7">
      <c r="A6" s="73"/>
      <c r="B6" s="1">
        <v>722830</v>
      </c>
      <c r="C6" s="61">
        <f>'722830-V'!$G$4</f>
        <v>632.10298671971009</v>
      </c>
      <c r="D6" s="1">
        <f>'722830-Q'!$E$4</f>
        <v>5855368.6310000001</v>
      </c>
      <c r="E6" s="73"/>
      <c r="F6" s="73"/>
      <c r="G6" s="72"/>
    </row>
    <row r="7" spans="1:7">
      <c r="A7" s="73" t="s">
        <v>25</v>
      </c>
      <c r="B7" s="1">
        <v>72142000</v>
      </c>
      <c r="C7" s="61">
        <f>'72142000-V'!$G$5</f>
        <v>567.84393396234736</v>
      </c>
      <c r="D7" s="40">
        <f>'72142000-Q'!$E$5</f>
        <v>371753.55300000001</v>
      </c>
      <c r="E7" s="73">
        <f>(C7*D7+C8*D8)/(D7+D8)</f>
        <v>580.48238084407762</v>
      </c>
      <c r="F7" s="73">
        <f>'Exchange rate 2019.4-2020.3'!$C$15</f>
        <v>1.2713083333333333</v>
      </c>
      <c r="G7" s="72">
        <f>E7/F7</f>
        <v>456.60235650471179</v>
      </c>
    </row>
    <row r="8" spans="1:7">
      <c r="A8" s="73"/>
      <c r="B8" s="1">
        <v>722830</v>
      </c>
      <c r="C8" s="61">
        <f>'722830-V'!$G$5</f>
        <v>581.74390544728362</v>
      </c>
      <c r="D8" s="1">
        <f>'722830-Q'!$E$5</f>
        <v>3724372.4939999999</v>
      </c>
      <c r="E8" s="73"/>
      <c r="F8" s="73"/>
      <c r="G8" s="72"/>
    </row>
  </sheetData>
  <mergeCells count="12">
    <mergeCell ref="F3:F4"/>
    <mergeCell ref="F5:F6"/>
    <mergeCell ref="F7:F8"/>
    <mergeCell ref="G3:G4"/>
    <mergeCell ref="G5:G6"/>
    <mergeCell ref="G7:G8"/>
    <mergeCell ref="A5:A6"/>
    <mergeCell ref="A3:A4"/>
    <mergeCell ref="A7:A8"/>
    <mergeCell ref="E3:E4"/>
    <mergeCell ref="E5:E6"/>
    <mergeCell ref="E7:E8"/>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42406-68FF-48BE-ABA2-6A35C190AD9E}">
  <sheetPr filterMode="1"/>
  <dimension ref="A1:N177"/>
  <sheetViews>
    <sheetView showGridLines="0" workbookViewId="0">
      <selection activeCell="E11" sqref="E11"/>
    </sheetView>
  </sheetViews>
  <sheetFormatPr defaultRowHeight="14.25"/>
  <cols>
    <col min="1" max="1" width="36" style="14" bestFit="1" customWidth="1"/>
    <col min="2" max="14" width="19.375" style="14" bestFit="1" customWidth="1"/>
    <col min="15" max="16384" width="9" style="14"/>
  </cols>
  <sheetData>
    <row r="1" spans="1:14" ht="25.5">
      <c r="A1" s="35" t="s">
        <v>301</v>
      </c>
    </row>
    <row r="2" spans="1:14" ht="28.5">
      <c r="A2" s="36" t="s">
        <v>300</v>
      </c>
      <c r="C2" s="62"/>
      <c r="D2" s="5" t="s">
        <v>348</v>
      </c>
      <c r="E2" s="4" t="s">
        <v>349</v>
      </c>
      <c r="F2" s="4" t="s">
        <v>350</v>
      </c>
      <c r="G2" s="4" t="s">
        <v>351</v>
      </c>
    </row>
    <row r="3" spans="1:14">
      <c r="A3" s="27"/>
      <c r="C3" s="77" t="s">
        <v>373</v>
      </c>
      <c r="D3" s="13" t="s">
        <v>352</v>
      </c>
      <c r="E3" s="37">
        <f>SUM(B12+C12+D12+E12)</f>
        <v>105505</v>
      </c>
      <c r="F3" s="38">
        <v>148366.00599999999</v>
      </c>
      <c r="G3" s="39">
        <f>E3*1000/F3</f>
        <v>711.11302949005722</v>
      </c>
    </row>
    <row r="4" spans="1:14" ht="28.5">
      <c r="A4" s="29" t="s">
        <v>299</v>
      </c>
      <c r="C4" s="77"/>
      <c r="D4" s="13" t="s">
        <v>353</v>
      </c>
      <c r="E4" s="37">
        <f>SUM(F12+G12+H12+I12)</f>
        <v>181981</v>
      </c>
      <c r="F4" s="40">
        <v>275192.02</v>
      </c>
      <c r="G4" s="41">
        <f>E4*1000/F4</f>
        <v>661.28734401528061</v>
      </c>
    </row>
    <row r="5" spans="1:14">
      <c r="A5" s="27"/>
      <c r="C5" s="77"/>
      <c r="D5" s="13" t="s">
        <v>354</v>
      </c>
      <c r="E5" s="37">
        <f>SUM(J12+K12+L12+M12)</f>
        <v>211098</v>
      </c>
      <c r="F5" s="40">
        <v>371753.55300000001</v>
      </c>
      <c r="G5" s="42">
        <f>E5*1000/F5</f>
        <v>567.84393396234736</v>
      </c>
    </row>
    <row r="6" spans="1:14">
      <c r="A6" s="27"/>
      <c r="C6" s="77" t="s">
        <v>374</v>
      </c>
      <c r="D6" s="67" t="s">
        <v>352</v>
      </c>
      <c r="E6" s="68">
        <f>SUM(B174:E174)</f>
        <v>12</v>
      </c>
      <c r="F6" s="62">
        <v>148366.00599999999</v>
      </c>
      <c r="G6" s="40">
        <f t="shared" ref="G6:G8" si="0">E6*1000/F6</f>
        <v>8.0881061123934284E-2</v>
      </c>
    </row>
    <row r="7" spans="1:14">
      <c r="A7" s="27"/>
      <c r="C7" s="77"/>
      <c r="D7" s="67" t="s">
        <v>353</v>
      </c>
      <c r="E7" s="68">
        <f>SUM(F174:I174)</f>
        <v>5</v>
      </c>
      <c r="F7" s="62">
        <v>275192.02</v>
      </c>
      <c r="G7" s="40">
        <f>E7*1000/F7</f>
        <v>1.8169131503159137E-2</v>
      </c>
    </row>
    <row r="8" spans="1:14">
      <c r="A8" s="27"/>
      <c r="C8" s="77"/>
      <c r="D8" s="67" t="s">
        <v>354</v>
      </c>
      <c r="E8" s="68">
        <f>SUM(J174:M174)</f>
        <v>0</v>
      </c>
      <c r="F8" s="62">
        <v>371753.55300000001</v>
      </c>
      <c r="G8" s="40">
        <f t="shared" si="0"/>
        <v>0</v>
      </c>
    </row>
    <row r="9" spans="1:14">
      <c r="A9" s="28" t="s">
        <v>298</v>
      </c>
    </row>
    <row r="10" spans="1:14">
      <c r="A10" s="27"/>
    </row>
    <row r="11" spans="1:14">
      <c r="A11" s="26" t="s">
        <v>297</v>
      </c>
      <c r="B11" s="25" t="s">
        <v>296</v>
      </c>
      <c r="C11" s="25" t="s">
        <v>295</v>
      </c>
      <c r="D11" s="25" t="s">
        <v>294</v>
      </c>
      <c r="E11" s="25" t="s">
        <v>293</v>
      </c>
      <c r="F11" s="25" t="s">
        <v>292</v>
      </c>
      <c r="G11" s="25" t="s">
        <v>291</v>
      </c>
      <c r="H11" s="25" t="s">
        <v>290</v>
      </c>
      <c r="I11" s="25" t="s">
        <v>289</v>
      </c>
      <c r="J11" s="25" t="s">
        <v>288</v>
      </c>
      <c r="K11" s="25" t="s">
        <v>287</v>
      </c>
      <c r="L11" s="25" t="s">
        <v>286</v>
      </c>
      <c r="M11" s="25" t="s">
        <v>285</v>
      </c>
      <c r="N11" s="24" t="s">
        <v>284</v>
      </c>
    </row>
    <row r="12" spans="1:14">
      <c r="A12" s="20" t="s">
        <v>117</v>
      </c>
      <c r="B12" s="43">
        <v>20717</v>
      </c>
      <c r="C12" s="43">
        <v>28305</v>
      </c>
      <c r="D12" s="43">
        <v>16193</v>
      </c>
      <c r="E12" s="43">
        <v>40290</v>
      </c>
      <c r="F12" s="44">
        <v>54517</v>
      </c>
      <c r="G12" s="44">
        <v>38427</v>
      </c>
      <c r="H12" s="44">
        <v>38718</v>
      </c>
      <c r="I12" s="44">
        <v>50319</v>
      </c>
      <c r="J12" s="45">
        <v>62140</v>
      </c>
      <c r="K12" s="45">
        <v>64764</v>
      </c>
      <c r="L12" s="45">
        <v>43601</v>
      </c>
      <c r="M12" s="45">
        <v>40593</v>
      </c>
      <c r="N12" s="18">
        <v>54643</v>
      </c>
    </row>
    <row r="13" spans="1:14" hidden="1">
      <c r="A13" s="23" t="s">
        <v>283</v>
      </c>
      <c r="B13" s="22">
        <v>550</v>
      </c>
      <c r="C13" s="22">
        <v>503</v>
      </c>
      <c r="D13" s="22">
        <v>538</v>
      </c>
      <c r="E13" s="22">
        <v>4190</v>
      </c>
      <c r="F13" s="22">
        <v>5402</v>
      </c>
      <c r="G13" s="22">
        <v>4073</v>
      </c>
      <c r="H13" s="22">
        <v>6694</v>
      </c>
      <c r="I13" s="22">
        <v>10699</v>
      </c>
      <c r="J13" s="22">
        <v>16929</v>
      </c>
      <c r="K13" s="22">
        <v>25909</v>
      </c>
      <c r="L13" s="22">
        <v>24482</v>
      </c>
      <c r="M13" s="22">
        <v>11278</v>
      </c>
      <c r="N13" s="21">
        <v>18997</v>
      </c>
    </row>
    <row r="14" spans="1:14" hidden="1">
      <c r="A14" s="20" t="s">
        <v>282</v>
      </c>
      <c r="B14" s="19">
        <v>499</v>
      </c>
      <c r="C14" s="19">
        <v>991</v>
      </c>
      <c r="D14" s="19">
        <v>591</v>
      </c>
      <c r="E14" s="19">
        <v>1450</v>
      </c>
      <c r="F14" s="19">
        <v>8053</v>
      </c>
      <c r="G14" s="19">
        <v>3834</v>
      </c>
      <c r="H14" s="19">
        <v>1768</v>
      </c>
      <c r="I14" s="19">
        <v>6688</v>
      </c>
      <c r="J14" s="19">
        <v>12267</v>
      </c>
      <c r="K14" s="19">
        <v>9727</v>
      </c>
      <c r="L14" s="19">
        <v>2275</v>
      </c>
      <c r="M14" s="19">
        <v>11126</v>
      </c>
      <c r="N14" s="18">
        <v>18478</v>
      </c>
    </row>
    <row r="15" spans="1:14" hidden="1">
      <c r="A15" s="23" t="s">
        <v>281</v>
      </c>
      <c r="B15" s="22">
        <v>5</v>
      </c>
      <c r="C15" s="22">
        <v>104</v>
      </c>
      <c r="D15" s="22">
        <v>0</v>
      </c>
      <c r="E15" s="22">
        <v>519</v>
      </c>
      <c r="F15" s="22">
        <v>132</v>
      </c>
      <c r="G15" s="22">
        <v>2325</v>
      </c>
      <c r="H15" s="22">
        <v>4</v>
      </c>
      <c r="I15" s="22">
        <v>2276</v>
      </c>
      <c r="J15" s="22">
        <v>2388</v>
      </c>
      <c r="K15" s="22">
        <v>4178</v>
      </c>
      <c r="L15" s="22">
        <v>845</v>
      </c>
      <c r="M15" s="22">
        <v>3665</v>
      </c>
      <c r="N15" s="21">
        <v>3151</v>
      </c>
    </row>
    <row r="16" spans="1:14" hidden="1">
      <c r="A16" s="20" t="s">
        <v>280</v>
      </c>
      <c r="B16" s="19">
        <v>0</v>
      </c>
      <c r="C16" s="19">
        <v>594</v>
      </c>
      <c r="D16" s="19">
        <v>1154</v>
      </c>
      <c r="E16" s="19">
        <v>49</v>
      </c>
      <c r="F16" s="19">
        <v>437</v>
      </c>
      <c r="G16" s="19">
        <v>14</v>
      </c>
      <c r="H16" s="19">
        <v>181</v>
      </c>
      <c r="I16" s="19">
        <v>27</v>
      </c>
      <c r="J16" s="19">
        <v>551</v>
      </c>
      <c r="K16" s="19">
        <v>947</v>
      </c>
      <c r="L16" s="19">
        <v>872</v>
      </c>
      <c r="M16" s="19">
        <v>815</v>
      </c>
      <c r="N16" s="18">
        <v>1281</v>
      </c>
    </row>
    <row r="17" spans="1:14" hidden="1">
      <c r="A17" s="23" t="s">
        <v>279</v>
      </c>
      <c r="B17" s="22">
        <v>0</v>
      </c>
      <c r="C17" s="22">
        <v>0</v>
      </c>
      <c r="D17" s="22">
        <v>0</v>
      </c>
      <c r="E17" s="22">
        <v>0</v>
      </c>
      <c r="F17" s="22">
        <v>0</v>
      </c>
      <c r="G17" s="22">
        <v>7</v>
      </c>
      <c r="H17" s="22">
        <v>0</v>
      </c>
      <c r="I17" s="22">
        <v>149</v>
      </c>
      <c r="J17" s="22">
        <v>433</v>
      </c>
      <c r="K17" s="22">
        <v>1312</v>
      </c>
      <c r="L17" s="22">
        <v>60</v>
      </c>
      <c r="M17" s="22">
        <v>41</v>
      </c>
      <c r="N17" s="21">
        <v>1194</v>
      </c>
    </row>
    <row r="18" spans="1:14" hidden="1">
      <c r="A18" s="20" t="s">
        <v>278</v>
      </c>
      <c r="B18" s="19">
        <v>221</v>
      </c>
      <c r="C18" s="19">
        <v>581</v>
      </c>
      <c r="D18" s="19">
        <v>452</v>
      </c>
      <c r="E18" s="19">
        <v>2274</v>
      </c>
      <c r="F18" s="19">
        <v>4218</v>
      </c>
      <c r="G18" s="19">
        <v>4395</v>
      </c>
      <c r="H18" s="19">
        <v>6576</v>
      </c>
      <c r="I18" s="19">
        <v>8415</v>
      </c>
      <c r="J18" s="19">
        <v>2968</v>
      </c>
      <c r="K18" s="19">
        <v>4942</v>
      </c>
      <c r="L18" s="19">
        <v>4692</v>
      </c>
      <c r="M18" s="19">
        <v>2338</v>
      </c>
      <c r="N18" s="18">
        <v>1087</v>
      </c>
    </row>
    <row r="19" spans="1:14" hidden="1">
      <c r="A19" s="23" t="s">
        <v>277</v>
      </c>
      <c r="B19" s="22">
        <v>9098</v>
      </c>
      <c r="C19" s="22">
        <v>13375</v>
      </c>
      <c r="D19" s="22">
        <v>4722</v>
      </c>
      <c r="E19" s="22">
        <v>10670</v>
      </c>
      <c r="F19" s="22">
        <v>11794</v>
      </c>
      <c r="G19" s="22">
        <v>5112</v>
      </c>
      <c r="H19" s="22">
        <v>163</v>
      </c>
      <c r="I19" s="22">
        <v>7089</v>
      </c>
      <c r="J19" s="22">
        <v>3878</v>
      </c>
      <c r="K19" s="22">
        <v>4917</v>
      </c>
      <c r="L19" s="22">
        <v>462</v>
      </c>
      <c r="M19" s="22">
        <v>1717</v>
      </c>
      <c r="N19" s="21">
        <v>1014</v>
      </c>
    </row>
    <row r="20" spans="1:14" hidden="1">
      <c r="A20" s="20" t="s">
        <v>276</v>
      </c>
      <c r="B20" s="19">
        <v>9</v>
      </c>
      <c r="C20" s="19">
        <v>38</v>
      </c>
      <c r="D20" s="19">
        <v>0</v>
      </c>
      <c r="E20" s="19">
        <v>303</v>
      </c>
      <c r="F20" s="19">
        <v>0</v>
      </c>
      <c r="G20" s="19">
        <v>1</v>
      </c>
      <c r="H20" s="19">
        <v>0</v>
      </c>
      <c r="I20" s="19">
        <v>60</v>
      </c>
      <c r="J20" s="19">
        <v>57</v>
      </c>
      <c r="K20" s="19">
        <v>398</v>
      </c>
      <c r="L20" s="19">
        <v>429</v>
      </c>
      <c r="M20" s="19">
        <v>9</v>
      </c>
      <c r="N20" s="18">
        <v>809</v>
      </c>
    </row>
    <row r="21" spans="1:14" hidden="1">
      <c r="A21" s="23" t="s">
        <v>275</v>
      </c>
      <c r="B21" s="22">
        <v>56</v>
      </c>
      <c r="C21" s="22">
        <v>225</v>
      </c>
      <c r="D21" s="22">
        <v>425</v>
      </c>
      <c r="E21" s="22">
        <v>100</v>
      </c>
      <c r="F21" s="22">
        <v>739</v>
      </c>
      <c r="G21" s="22">
        <v>228</v>
      </c>
      <c r="H21" s="22">
        <v>219</v>
      </c>
      <c r="I21" s="22">
        <v>132</v>
      </c>
      <c r="J21" s="22">
        <v>1028</v>
      </c>
      <c r="K21" s="22">
        <v>803</v>
      </c>
      <c r="L21" s="22">
        <v>689</v>
      </c>
      <c r="M21" s="22">
        <v>254</v>
      </c>
      <c r="N21" s="21">
        <v>775</v>
      </c>
    </row>
    <row r="22" spans="1:14" hidden="1">
      <c r="A22" s="20" t="s">
        <v>274</v>
      </c>
      <c r="B22" s="19">
        <v>438</v>
      </c>
      <c r="C22" s="19">
        <v>176</v>
      </c>
      <c r="D22" s="19">
        <v>35</v>
      </c>
      <c r="E22" s="19">
        <v>82</v>
      </c>
      <c r="F22" s="19">
        <v>32</v>
      </c>
      <c r="G22" s="19">
        <v>0</v>
      </c>
      <c r="H22" s="19">
        <v>393</v>
      </c>
      <c r="I22" s="19">
        <v>0</v>
      </c>
      <c r="J22" s="19">
        <v>0</v>
      </c>
      <c r="K22" s="19">
        <v>0</v>
      </c>
      <c r="L22" s="19">
        <v>0</v>
      </c>
      <c r="M22" s="19">
        <v>1</v>
      </c>
      <c r="N22" s="18">
        <v>657</v>
      </c>
    </row>
    <row r="23" spans="1:14" hidden="1">
      <c r="A23" s="23" t="s">
        <v>273</v>
      </c>
      <c r="B23" s="22">
        <v>0</v>
      </c>
      <c r="C23" s="22">
        <v>65</v>
      </c>
      <c r="D23" s="22">
        <v>195</v>
      </c>
      <c r="E23" s="22">
        <v>290</v>
      </c>
      <c r="F23" s="22">
        <v>96</v>
      </c>
      <c r="G23" s="22">
        <v>0</v>
      </c>
      <c r="H23" s="22">
        <v>168</v>
      </c>
      <c r="I23" s="22">
        <v>226</v>
      </c>
      <c r="J23" s="22">
        <v>610</v>
      </c>
      <c r="K23" s="22">
        <v>388</v>
      </c>
      <c r="L23" s="22">
        <v>2</v>
      </c>
      <c r="M23" s="22">
        <v>0</v>
      </c>
      <c r="N23" s="21">
        <v>588</v>
      </c>
    </row>
    <row r="24" spans="1:14" hidden="1">
      <c r="A24" s="20" t="s">
        <v>272</v>
      </c>
      <c r="B24" s="19">
        <v>41</v>
      </c>
      <c r="C24" s="19">
        <v>1</v>
      </c>
      <c r="D24" s="19">
        <v>1</v>
      </c>
      <c r="E24" s="19">
        <v>104</v>
      </c>
      <c r="F24" s="19">
        <v>93</v>
      </c>
      <c r="G24" s="19">
        <v>34</v>
      </c>
      <c r="H24" s="19">
        <v>73</v>
      </c>
      <c r="I24" s="19">
        <v>42</v>
      </c>
      <c r="J24" s="19">
        <v>124</v>
      </c>
      <c r="K24" s="19">
        <v>64</v>
      </c>
      <c r="L24" s="19">
        <v>526</v>
      </c>
      <c r="M24" s="19">
        <v>144</v>
      </c>
      <c r="N24" s="18">
        <v>537</v>
      </c>
    </row>
    <row r="25" spans="1:14" hidden="1">
      <c r="A25" s="23" t="s">
        <v>271</v>
      </c>
      <c r="B25" s="22">
        <v>344</v>
      </c>
      <c r="C25" s="22">
        <v>93</v>
      </c>
      <c r="D25" s="22">
        <v>0</v>
      </c>
      <c r="E25" s="22">
        <v>0</v>
      </c>
      <c r="F25" s="22">
        <v>34</v>
      </c>
      <c r="G25" s="22">
        <v>36</v>
      </c>
      <c r="H25" s="22">
        <v>58</v>
      </c>
      <c r="I25" s="22">
        <v>0</v>
      </c>
      <c r="J25" s="22">
        <v>154</v>
      </c>
      <c r="K25" s="22">
        <v>48</v>
      </c>
      <c r="L25" s="22">
        <v>99</v>
      </c>
      <c r="M25" s="22">
        <v>0</v>
      </c>
      <c r="N25" s="21">
        <v>514</v>
      </c>
    </row>
    <row r="26" spans="1:14" hidden="1">
      <c r="A26" s="20" t="s">
        <v>270</v>
      </c>
      <c r="B26" s="19">
        <v>2550</v>
      </c>
      <c r="C26" s="19">
        <v>2299</v>
      </c>
      <c r="D26" s="19">
        <v>586</v>
      </c>
      <c r="E26" s="19">
        <v>1238</v>
      </c>
      <c r="F26" s="19">
        <v>5717</v>
      </c>
      <c r="G26" s="19">
        <v>1811</v>
      </c>
      <c r="H26" s="19">
        <v>3548</v>
      </c>
      <c r="I26" s="19">
        <v>199</v>
      </c>
      <c r="J26" s="19">
        <v>155</v>
      </c>
      <c r="K26" s="19">
        <v>508</v>
      </c>
      <c r="L26" s="19">
        <v>1241</v>
      </c>
      <c r="M26" s="19">
        <v>1058</v>
      </c>
      <c r="N26" s="18">
        <v>503</v>
      </c>
    </row>
    <row r="27" spans="1:14" hidden="1">
      <c r="A27" s="23" t="s">
        <v>269</v>
      </c>
      <c r="B27" s="22">
        <v>12</v>
      </c>
      <c r="C27" s="22">
        <v>0</v>
      </c>
      <c r="D27" s="22">
        <v>2</v>
      </c>
      <c r="E27" s="22">
        <v>2</v>
      </c>
      <c r="F27" s="22">
        <v>3</v>
      </c>
      <c r="G27" s="22">
        <v>402</v>
      </c>
      <c r="H27" s="22">
        <v>200</v>
      </c>
      <c r="I27" s="22">
        <v>381</v>
      </c>
      <c r="J27" s="22">
        <v>365</v>
      </c>
      <c r="K27" s="22">
        <v>103</v>
      </c>
      <c r="L27" s="22">
        <v>14</v>
      </c>
      <c r="M27" s="22">
        <v>56</v>
      </c>
      <c r="N27" s="21">
        <v>498</v>
      </c>
    </row>
    <row r="28" spans="1:14" hidden="1">
      <c r="A28" s="20" t="s">
        <v>268</v>
      </c>
      <c r="B28" s="19">
        <v>220</v>
      </c>
      <c r="C28" s="19">
        <v>7</v>
      </c>
      <c r="D28" s="19">
        <v>0</v>
      </c>
      <c r="E28" s="19">
        <v>43</v>
      </c>
      <c r="F28" s="19">
        <v>39</v>
      </c>
      <c r="G28" s="19">
        <v>0</v>
      </c>
      <c r="H28" s="19">
        <v>0</v>
      </c>
      <c r="I28" s="19">
        <v>64</v>
      </c>
      <c r="J28" s="19">
        <v>600</v>
      </c>
      <c r="K28" s="19">
        <v>5</v>
      </c>
      <c r="L28" s="19">
        <v>0</v>
      </c>
      <c r="M28" s="19">
        <v>34</v>
      </c>
      <c r="N28" s="18">
        <v>486</v>
      </c>
    </row>
    <row r="29" spans="1:14" hidden="1">
      <c r="A29" s="23" t="s">
        <v>267</v>
      </c>
      <c r="B29" s="22">
        <v>7</v>
      </c>
      <c r="C29" s="22">
        <v>245</v>
      </c>
      <c r="D29" s="22">
        <v>62</v>
      </c>
      <c r="E29" s="22">
        <v>30</v>
      </c>
      <c r="F29" s="22">
        <v>30</v>
      </c>
      <c r="G29" s="22">
        <v>60</v>
      </c>
      <c r="H29" s="22">
        <v>2</v>
      </c>
      <c r="I29" s="22">
        <v>517</v>
      </c>
      <c r="J29" s="22">
        <v>2296</v>
      </c>
      <c r="K29" s="22">
        <v>53</v>
      </c>
      <c r="L29" s="22">
        <v>732</v>
      </c>
      <c r="M29" s="22">
        <v>748</v>
      </c>
      <c r="N29" s="21">
        <v>344</v>
      </c>
    </row>
    <row r="30" spans="1:14" hidden="1">
      <c r="A30" s="20" t="s">
        <v>266</v>
      </c>
      <c r="B30" s="19">
        <v>381</v>
      </c>
      <c r="C30" s="19">
        <v>181</v>
      </c>
      <c r="D30" s="19">
        <v>570</v>
      </c>
      <c r="E30" s="19">
        <v>2187</v>
      </c>
      <c r="F30" s="19">
        <v>471</v>
      </c>
      <c r="G30" s="19">
        <v>160</v>
      </c>
      <c r="H30" s="19">
        <v>941</v>
      </c>
      <c r="I30" s="19">
        <v>593</v>
      </c>
      <c r="J30" s="19">
        <v>384</v>
      </c>
      <c r="K30" s="19">
        <v>1470</v>
      </c>
      <c r="L30" s="19">
        <v>331</v>
      </c>
      <c r="M30" s="19">
        <v>317</v>
      </c>
      <c r="N30" s="18">
        <v>288</v>
      </c>
    </row>
    <row r="31" spans="1:14" hidden="1">
      <c r="A31" s="23" t="s">
        <v>265</v>
      </c>
      <c r="B31" s="22">
        <v>0</v>
      </c>
      <c r="C31" s="22">
        <v>38</v>
      </c>
      <c r="D31" s="22">
        <v>2617</v>
      </c>
      <c r="E31" s="22">
        <v>1999</v>
      </c>
      <c r="F31" s="22">
        <v>3651</v>
      </c>
      <c r="G31" s="22">
        <v>798</v>
      </c>
      <c r="H31" s="22">
        <v>2122</v>
      </c>
      <c r="I31" s="22">
        <v>2787</v>
      </c>
      <c r="J31" s="22">
        <v>5651</v>
      </c>
      <c r="K31" s="22">
        <v>1516</v>
      </c>
      <c r="L31" s="22">
        <v>631</v>
      </c>
      <c r="M31" s="22">
        <v>391</v>
      </c>
      <c r="N31" s="21">
        <v>239</v>
      </c>
    </row>
    <row r="32" spans="1:14" hidden="1">
      <c r="A32" s="20" t="s">
        <v>264</v>
      </c>
      <c r="B32" s="19">
        <v>0</v>
      </c>
      <c r="C32" s="19">
        <v>0</v>
      </c>
      <c r="D32" s="19">
        <v>0</v>
      </c>
      <c r="E32" s="19">
        <v>0</v>
      </c>
      <c r="F32" s="19">
        <v>116</v>
      </c>
      <c r="G32" s="19">
        <v>0</v>
      </c>
      <c r="H32" s="19">
        <v>93</v>
      </c>
      <c r="I32" s="19">
        <v>0</v>
      </c>
      <c r="J32" s="19">
        <v>154</v>
      </c>
      <c r="K32" s="19">
        <v>307</v>
      </c>
      <c r="L32" s="19">
        <v>0</v>
      </c>
      <c r="M32" s="19">
        <v>547</v>
      </c>
      <c r="N32" s="18">
        <v>221</v>
      </c>
    </row>
    <row r="33" spans="1:14" hidden="1">
      <c r="A33" s="23" t="s">
        <v>263</v>
      </c>
      <c r="B33" s="22">
        <v>0</v>
      </c>
      <c r="C33" s="22">
        <v>19</v>
      </c>
      <c r="D33" s="22">
        <v>1</v>
      </c>
      <c r="E33" s="22">
        <v>9</v>
      </c>
      <c r="F33" s="22">
        <v>49</v>
      </c>
      <c r="G33" s="22">
        <v>21</v>
      </c>
      <c r="H33" s="22">
        <v>38</v>
      </c>
      <c r="I33" s="22">
        <v>20</v>
      </c>
      <c r="J33" s="22">
        <v>58</v>
      </c>
      <c r="K33" s="22">
        <v>45</v>
      </c>
      <c r="L33" s="22">
        <v>56</v>
      </c>
      <c r="M33" s="22">
        <v>0</v>
      </c>
      <c r="N33" s="21">
        <v>210</v>
      </c>
    </row>
    <row r="34" spans="1:14" hidden="1">
      <c r="A34" s="20" t="s">
        <v>262</v>
      </c>
      <c r="B34" s="19">
        <v>40</v>
      </c>
      <c r="C34" s="19">
        <v>12</v>
      </c>
      <c r="D34" s="19">
        <v>0</v>
      </c>
      <c r="E34" s="19">
        <v>62</v>
      </c>
      <c r="F34" s="19">
        <v>47</v>
      </c>
      <c r="G34" s="19">
        <v>285</v>
      </c>
      <c r="H34" s="19">
        <v>159</v>
      </c>
      <c r="I34" s="19">
        <v>217</v>
      </c>
      <c r="J34" s="19">
        <v>551</v>
      </c>
      <c r="K34" s="19">
        <v>15</v>
      </c>
      <c r="L34" s="19">
        <v>601</v>
      </c>
      <c r="M34" s="19">
        <v>266</v>
      </c>
      <c r="N34" s="18">
        <v>196</v>
      </c>
    </row>
    <row r="35" spans="1:14" hidden="1">
      <c r="A35" s="23" t="s">
        <v>261</v>
      </c>
      <c r="B35" s="22">
        <v>37</v>
      </c>
      <c r="C35" s="22">
        <v>0</v>
      </c>
      <c r="D35" s="22">
        <v>25</v>
      </c>
      <c r="E35" s="22">
        <v>0</v>
      </c>
      <c r="F35" s="22">
        <v>0</v>
      </c>
      <c r="G35" s="22">
        <v>72</v>
      </c>
      <c r="H35" s="22">
        <v>85</v>
      </c>
      <c r="I35" s="22">
        <v>12</v>
      </c>
      <c r="J35" s="22">
        <v>6</v>
      </c>
      <c r="K35" s="22">
        <v>14</v>
      </c>
      <c r="L35" s="22">
        <v>11</v>
      </c>
      <c r="M35" s="22">
        <v>30</v>
      </c>
      <c r="N35" s="21">
        <v>185</v>
      </c>
    </row>
    <row r="36" spans="1:14" hidden="1">
      <c r="A36" s="20" t="s">
        <v>260</v>
      </c>
      <c r="B36" s="19">
        <v>51</v>
      </c>
      <c r="C36" s="19">
        <v>0</v>
      </c>
      <c r="D36" s="19">
        <v>0</v>
      </c>
      <c r="E36" s="19">
        <v>0</v>
      </c>
      <c r="F36" s="19">
        <v>0</v>
      </c>
      <c r="G36" s="19">
        <v>0</v>
      </c>
      <c r="H36" s="19">
        <v>0</v>
      </c>
      <c r="I36" s="19">
        <v>0</v>
      </c>
      <c r="J36" s="19">
        <v>0</v>
      </c>
      <c r="K36" s="19">
        <v>0</v>
      </c>
      <c r="L36" s="19">
        <v>0</v>
      </c>
      <c r="M36" s="19">
        <v>540</v>
      </c>
      <c r="N36" s="18">
        <v>167</v>
      </c>
    </row>
    <row r="37" spans="1:14" hidden="1">
      <c r="A37" s="23" t="s">
        <v>259</v>
      </c>
      <c r="B37" s="22">
        <v>0</v>
      </c>
      <c r="C37" s="22">
        <v>0</v>
      </c>
      <c r="D37" s="22">
        <v>0</v>
      </c>
      <c r="E37" s="22">
        <v>28</v>
      </c>
      <c r="F37" s="22">
        <v>49</v>
      </c>
      <c r="G37" s="22">
        <v>34</v>
      </c>
      <c r="H37" s="22">
        <v>248</v>
      </c>
      <c r="I37" s="22">
        <v>383</v>
      </c>
      <c r="J37" s="22">
        <v>264</v>
      </c>
      <c r="K37" s="22">
        <v>127</v>
      </c>
      <c r="L37" s="22">
        <v>132</v>
      </c>
      <c r="M37" s="22">
        <v>44</v>
      </c>
      <c r="N37" s="21">
        <v>142</v>
      </c>
    </row>
    <row r="38" spans="1:14" hidden="1">
      <c r="A38" s="20" t="s">
        <v>258</v>
      </c>
      <c r="B38" s="19">
        <v>0</v>
      </c>
      <c r="C38" s="19">
        <v>0</v>
      </c>
      <c r="D38" s="19">
        <v>0</v>
      </c>
      <c r="E38" s="19">
        <v>0</v>
      </c>
      <c r="F38" s="19">
        <v>0</v>
      </c>
      <c r="G38" s="19">
        <v>0</v>
      </c>
      <c r="H38" s="19">
        <v>0</v>
      </c>
      <c r="I38" s="19">
        <v>2</v>
      </c>
      <c r="J38" s="19">
        <v>48</v>
      </c>
      <c r="K38" s="19">
        <v>0</v>
      </c>
      <c r="L38" s="19">
        <v>5</v>
      </c>
      <c r="M38" s="19">
        <v>150</v>
      </c>
      <c r="N38" s="18">
        <v>137</v>
      </c>
    </row>
    <row r="39" spans="1:14" hidden="1">
      <c r="A39" s="23" t="s">
        <v>257</v>
      </c>
      <c r="B39" s="22">
        <v>0</v>
      </c>
      <c r="C39" s="22">
        <v>2</v>
      </c>
      <c r="D39" s="22">
        <v>0</v>
      </c>
      <c r="E39" s="22">
        <v>0</v>
      </c>
      <c r="F39" s="22">
        <v>0</v>
      </c>
      <c r="G39" s="22">
        <v>25</v>
      </c>
      <c r="H39" s="22">
        <v>91</v>
      </c>
      <c r="I39" s="22">
        <v>30</v>
      </c>
      <c r="J39" s="22">
        <v>57</v>
      </c>
      <c r="K39" s="22">
        <v>207</v>
      </c>
      <c r="L39" s="22">
        <v>324</v>
      </c>
      <c r="M39" s="22">
        <v>29</v>
      </c>
      <c r="N39" s="21">
        <v>134</v>
      </c>
    </row>
    <row r="40" spans="1:14" hidden="1">
      <c r="A40" s="20" t="s">
        <v>256</v>
      </c>
      <c r="B40" s="19">
        <v>3</v>
      </c>
      <c r="C40" s="19">
        <v>0</v>
      </c>
      <c r="D40" s="19">
        <v>166</v>
      </c>
      <c r="E40" s="19">
        <v>58</v>
      </c>
      <c r="F40" s="19">
        <v>11</v>
      </c>
      <c r="G40" s="19">
        <v>139</v>
      </c>
      <c r="H40" s="19">
        <v>7</v>
      </c>
      <c r="I40" s="19">
        <v>1</v>
      </c>
      <c r="J40" s="19">
        <v>117</v>
      </c>
      <c r="K40" s="19">
        <v>145</v>
      </c>
      <c r="L40" s="19">
        <v>18</v>
      </c>
      <c r="M40" s="19">
        <v>340</v>
      </c>
      <c r="N40" s="18">
        <v>125</v>
      </c>
    </row>
    <row r="41" spans="1:14" hidden="1">
      <c r="A41" s="23" t="s">
        <v>255</v>
      </c>
      <c r="B41" s="22">
        <v>14</v>
      </c>
      <c r="C41" s="22">
        <v>269</v>
      </c>
      <c r="D41" s="22">
        <v>0</v>
      </c>
      <c r="E41" s="22">
        <v>0</v>
      </c>
      <c r="F41" s="22">
        <v>0</v>
      </c>
      <c r="G41" s="22">
        <v>51</v>
      </c>
      <c r="H41" s="22">
        <v>48</v>
      </c>
      <c r="I41" s="22">
        <v>0</v>
      </c>
      <c r="J41" s="22">
        <v>71</v>
      </c>
      <c r="K41" s="22">
        <v>140</v>
      </c>
      <c r="L41" s="22">
        <v>78</v>
      </c>
      <c r="M41" s="22">
        <v>71</v>
      </c>
      <c r="N41" s="21">
        <v>125</v>
      </c>
    </row>
    <row r="42" spans="1:14" hidden="1">
      <c r="A42" s="20" t="s">
        <v>254</v>
      </c>
      <c r="B42" s="19">
        <v>492</v>
      </c>
      <c r="C42" s="19">
        <v>140</v>
      </c>
      <c r="D42" s="19">
        <v>52</v>
      </c>
      <c r="E42" s="19">
        <v>4555</v>
      </c>
      <c r="F42" s="19">
        <v>49</v>
      </c>
      <c r="G42" s="19">
        <v>164</v>
      </c>
      <c r="H42" s="19">
        <v>1</v>
      </c>
      <c r="I42" s="19">
        <v>40</v>
      </c>
      <c r="J42" s="19">
        <v>74</v>
      </c>
      <c r="K42" s="19">
        <v>4</v>
      </c>
      <c r="L42" s="19">
        <v>26</v>
      </c>
      <c r="M42" s="19">
        <v>65</v>
      </c>
      <c r="N42" s="18">
        <v>113</v>
      </c>
    </row>
    <row r="43" spans="1:14" hidden="1">
      <c r="A43" s="23" t="s">
        <v>253</v>
      </c>
      <c r="B43" s="22">
        <v>488</v>
      </c>
      <c r="C43" s="22">
        <v>35</v>
      </c>
      <c r="D43" s="22">
        <v>0</v>
      </c>
      <c r="E43" s="22">
        <v>3</v>
      </c>
      <c r="F43" s="22">
        <v>722</v>
      </c>
      <c r="G43" s="22">
        <v>156</v>
      </c>
      <c r="H43" s="22">
        <v>482</v>
      </c>
      <c r="I43" s="22">
        <v>37</v>
      </c>
      <c r="J43" s="22">
        <v>623</v>
      </c>
      <c r="K43" s="22">
        <v>264</v>
      </c>
      <c r="L43" s="22">
        <v>122</v>
      </c>
      <c r="M43" s="22">
        <v>110</v>
      </c>
      <c r="N43" s="21">
        <v>112</v>
      </c>
    </row>
    <row r="44" spans="1:14" hidden="1">
      <c r="A44" s="20" t="s">
        <v>252</v>
      </c>
      <c r="B44" s="19">
        <v>1133</v>
      </c>
      <c r="C44" s="19">
        <v>946</v>
      </c>
      <c r="D44" s="19">
        <v>137</v>
      </c>
      <c r="E44" s="19">
        <v>428</v>
      </c>
      <c r="F44" s="19">
        <v>687</v>
      </c>
      <c r="G44" s="19">
        <v>396</v>
      </c>
      <c r="H44" s="19">
        <v>650</v>
      </c>
      <c r="I44" s="19">
        <v>504</v>
      </c>
      <c r="J44" s="19">
        <v>177</v>
      </c>
      <c r="K44" s="19">
        <v>30</v>
      </c>
      <c r="L44" s="19">
        <v>13</v>
      </c>
      <c r="M44" s="19">
        <v>267</v>
      </c>
      <c r="N44" s="18">
        <v>110</v>
      </c>
    </row>
    <row r="45" spans="1:14" hidden="1">
      <c r="A45" s="23" t="s">
        <v>251</v>
      </c>
      <c r="B45" s="22">
        <v>0</v>
      </c>
      <c r="C45" s="22">
        <v>0</v>
      </c>
      <c r="D45" s="22">
        <v>0</v>
      </c>
      <c r="E45" s="22">
        <v>49</v>
      </c>
      <c r="F45" s="22">
        <v>6</v>
      </c>
      <c r="G45" s="22">
        <v>0</v>
      </c>
      <c r="H45" s="22">
        <v>13</v>
      </c>
      <c r="I45" s="22">
        <v>1</v>
      </c>
      <c r="J45" s="22">
        <v>0</v>
      </c>
      <c r="K45" s="22">
        <v>0</v>
      </c>
      <c r="L45" s="22">
        <v>0</v>
      </c>
      <c r="M45" s="22">
        <v>0</v>
      </c>
      <c r="N45" s="21">
        <v>99</v>
      </c>
    </row>
    <row r="46" spans="1:14" hidden="1">
      <c r="A46" s="20" t="s">
        <v>250</v>
      </c>
      <c r="B46" s="19">
        <v>5</v>
      </c>
      <c r="C46" s="19">
        <v>3</v>
      </c>
      <c r="D46" s="19">
        <v>5</v>
      </c>
      <c r="E46" s="19">
        <v>0</v>
      </c>
      <c r="F46" s="19">
        <v>37</v>
      </c>
      <c r="G46" s="19">
        <v>184</v>
      </c>
      <c r="H46" s="19">
        <v>20</v>
      </c>
      <c r="I46" s="19">
        <v>86</v>
      </c>
      <c r="J46" s="19">
        <v>23</v>
      </c>
      <c r="K46" s="19">
        <v>0</v>
      </c>
      <c r="L46" s="19">
        <v>81</v>
      </c>
      <c r="M46" s="19">
        <v>0</v>
      </c>
      <c r="N46" s="18">
        <v>99</v>
      </c>
    </row>
    <row r="47" spans="1:14" hidden="1">
      <c r="A47" s="23" t="s">
        <v>249</v>
      </c>
      <c r="B47" s="22">
        <v>13</v>
      </c>
      <c r="C47" s="22">
        <v>81</v>
      </c>
      <c r="D47" s="22">
        <v>0</v>
      </c>
      <c r="E47" s="22">
        <v>153</v>
      </c>
      <c r="F47" s="22">
        <v>47</v>
      </c>
      <c r="G47" s="22">
        <v>17</v>
      </c>
      <c r="H47" s="22">
        <v>376</v>
      </c>
      <c r="I47" s="22">
        <v>106</v>
      </c>
      <c r="J47" s="22">
        <v>96</v>
      </c>
      <c r="K47" s="22">
        <v>59</v>
      </c>
      <c r="L47" s="22">
        <v>353</v>
      </c>
      <c r="M47" s="22">
        <v>3</v>
      </c>
      <c r="N47" s="21">
        <v>97</v>
      </c>
    </row>
    <row r="48" spans="1:14" hidden="1">
      <c r="A48" s="20" t="s">
        <v>248</v>
      </c>
      <c r="B48" s="19">
        <v>0</v>
      </c>
      <c r="C48" s="19">
        <v>590</v>
      </c>
      <c r="D48" s="19">
        <v>578</v>
      </c>
      <c r="E48" s="19">
        <v>671</v>
      </c>
      <c r="F48" s="19">
        <v>5170</v>
      </c>
      <c r="G48" s="19">
        <v>2307</v>
      </c>
      <c r="H48" s="19">
        <v>797</v>
      </c>
      <c r="I48" s="19">
        <v>1140</v>
      </c>
      <c r="J48" s="19">
        <v>1731</v>
      </c>
      <c r="K48" s="19">
        <v>1215</v>
      </c>
      <c r="L48" s="19">
        <v>571</v>
      </c>
      <c r="M48" s="19">
        <v>933</v>
      </c>
      <c r="N48" s="18">
        <v>83</v>
      </c>
    </row>
    <row r="49" spans="1:14" hidden="1">
      <c r="A49" s="23" t="s">
        <v>247</v>
      </c>
      <c r="B49" s="22">
        <v>0</v>
      </c>
      <c r="C49" s="22">
        <v>0</v>
      </c>
      <c r="D49" s="22">
        <v>0</v>
      </c>
      <c r="E49" s="22">
        <v>9</v>
      </c>
      <c r="F49" s="22">
        <v>16</v>
      </c>
      <c r="G49" s="22">
        <v>23</v>
      </c>
      <c r="H49" s="22">
        <v>4</v>
      </c>
      <c r="I49" s="22">
        <v>233</v>
      </c>
      <c r="J49" s="22">
        <v>0</v>
      </c>
      <c r="K49" s="22">
        <v>199</v>
      </c>
      <c r="L49" s="22">
        <v>110</v>
      </c>
      <c r="M49" s="22">
        <v>26</v>
      </c>
      <c r="N49" s="21">
        <v>80</v>
      </c>
    </row>
    <row r="50" spans="1:14" hidden="1">
      <c r="A50" s="20" t="s">
        <v>246</v>
      </c>
      <c r="B50" s="19">
        <v>0</v>
      </c>
      <c r="C50" s="19">
        <v>0</v>
      </c>
      <c r="D50" s="19">
        <v>0</v>
      </c>
      <c r="E50" s="19">
        <v>2</v>
      </c>
      <c r="F50" s="19">
        <v>0</v>
      </c>
      <c r="G50" s="19">
        <v>19</v>
      </c>
      <c r="H50" s="19">
        <v>18</v>
      </c>
      <c r="I50" s="19">
        <v>7</v>
      </c>
      <c r="J50" s="19">
        <v>12</v>
      </c>
      <c r="K50" s="19">
        <v>75</v>
      </c>
      <c r="L50" s="19">
        <v>33</v>
      </c>
      <c r="M50" s="19">
        <v>7</v>
      </c>
      <c r="N50" s="18">
        <v>76</v>
      </c>
    </row>
    <row r="51" spans="1:14" hidden="1">
      <c r="A51" s="23" t="s">
        <v>245</v>
      </c>
      <c r="B51" s="22">
        <v>0</v>
      </c>
      <c r="C51" s="22">
        <v>261</v>
      </c>
      <c r="D51" s="22">
        <v>220</v>
      </c>
      <c r="E51" s="22">
        <v>123</v>
      </c>
      <c r="F51" s="22">
        <v>8</v>
      </c>
      <c r="G51" s="22">
        <v>5</v>
      </c>
      <c r="H51" s="22">
        <v>65</v>
      </c>
      <c r="I51" s="22">
        <v>0</v>
      </c>
      <c r="J51" s="22">
        <v>5</v>
      </c>
      <c r="K51" s="22">
        <v>167</v>
      </c>
      <c r="L51" s="22">
        <v>0</v>
      </c>
      <c r="M51" s="22">
        <v>5</v>
      </c>
      <c r="N51" s="21">
        <v>65</v>
      </c>
    </row>
    <row r="52" spans="1:14" hidden="1">
      <c r="A52" s="20" t="s">
        <v>244</v>
      </c>
      <c r="B52" s="19">
        <v>0</v>
      </c>
      <c r="C52" s="19">
        <v>0</v>
      </c>
      <c r="D52" s="19">
        <v>0</v>
      </c>
      <c r="E52" s="19">
        <v>0</v>
      </c>
      <c r="F52" s="19">
        <v>2</v>
      </c>
      <c r="G52" s="19">
        <v>0</v>
      </c>
      <c r="H52" s="19">
        <v>0</v>
      </c>
      <c r="I52" s="19">
        <v>4</v>
      </c>
      <c r="J52" s="19">
        <v>2</v>
      </c>
      <c r="K52" s="19">
        <v>0</v>
      </c>
      <c r="L52" s="19">
        <v>3</v>
      </c>
      <c r="M52" s="19">
        <v>0</v>
      </c>
      <c r="N52" s="18">
        <v>62</v>
      </c>
    </row>
    <row r="53" spans="1:14" hidden="1">
      <c r="A53" s="23" t="s">
        <v>243</v>
      </c>
      <c r="B53" s="22">
        <v>0</v>
      </c>
      <c r="C53" s="22">
        <v>4</v>
      </c>
      <c r="D53" s="22">
        <v>0</v>
      </c>
      <c r="E53" s="22">
        <v>183</v>
      </c>
      <c r="F53" s="22">
        <v>7</v>
      </c>
      <c r="G53" s="22">
        <v>9</v>
      </c>
      <c r="H53" s="22">
        <v>29</v>
      </c>
      <c r="I53" s="22">
        <v>36</v>
      </c>
      <c r="J53" s="22">
        <v>136</v>
      </c>
      <c r="K53" s="22">
        <v>56</v>
      </c>
      <c r="L53" s="22">
        <v>63</v>
      </c>
      <c r="M53" s="22">
        <v>139</v>
      </c>
      <c r="N53" s="21">
        <v>47</v>
      </c>
    </row>
    <row r="54" spans="1:14" hidden="1">
      <c r="A54" s="20" t="s">
        <v>242</v>
      </c>
      <c r="B54" s="19">
        <v>0</v>
      </c>
      <c r="C54" s="19">
        <v>0</v>
      </c>
      <c r="D54" s="19">
        <v>0</v>
      </c>
      <c r="E54" s="19">
        <v>13</v>
      </c>
      <c r="F54" s="19">
        <v>9</v>
      </c>
      <c r="G54" s="19">
        <v>2</v>
      </c>
      <c r="H54" s="19">
        <v>6</v>
      </c>
      <c r="I54" s="19">
        <v>0</v>
      </c>
      <c r="J54" s="19">
        <v>6</v>
      </c>
      <c r="K54" s="19">
        <v>0</v>
      </c>
      <c r="L54" s="19">
        <v>5</v>
      </c>
      <c r="M54" s="19">
        <v>10</v>
      </c>
      <c r="N54" s="18">
        <v>41</v>
      </c>
    </row>
    <row r="55" spans="1:14" hidden="1">
      <c r="A55" s="23" t="s">
        <v>241</v>
      </c>
      <c r="B55" s="22">
        <v>75</v>
      </c>
      <c r="C55" s="22">
        <v>107</v>
      </c>
      <c r="D55" s="22">
        <v>92</v>
      </c>
      <c r="E55" s="22">
        <v>242</v>
      </c>
      <c r="F55" s="22">
        <v>515</v>
      </c>
      <c r="G55" s="22">
        <v>286</v>
      </c>
      <c r="H55" s="22">
        <v>123</v>
      </c>
      <c r="I55" s="22">
        <v>165</v>
      </c>
      <c r="J55" s="22">
        <v>148</v>
      </c>
      <c r="K55" s="22">
        <v>276</v>
      </c>
      <c r="L55" s="22">
        <v>105</v>
      </c>
      <c r="M55" s="22">
        <v>115</v>
      </c>
      <c r="N55" s="21">
        <v>41</v>
      </c>
    </row>
    <row r="56" spans="1:14" hidden="1">
      <c r="A56" s="20" t="s">
        <v>240</v>
      </c>
      <c r="B56" s="19">
        <v>0</v>
      </c>
      <c r="C56" s="19">
        <v>2</v>
      </c>
      <c r="D56" s="19">
        <v>11</v>
      </c>
      <c r="E56" s="19">
        <v>17</v>
      </c>
      <c r="F56" s="19">
        <v>86</v>
      </c>
      <c r="G56" s="19">
        <v>127</v>
      </c>
      <c r="H56" s="19">
        <v>109</v>
      </c>
      <c r="I56" s="19">
        <v>21</v>
      </c>
      <c r="J56" s="19">
        <v>66</v>
      </c>
      <c r="K56" s="19">
        <v>47</v>
      </c>
      <c r="L56" s="19">
        <v>230</v>
      </c>
      <c r="M56" s="19">
        <v>36</v>
      </c>
      <c r="N56" s="18">
        <v>41</v>
      </c>
    </row>
    <row r="57" spans="1:14" hidden="1">
      <c r="A57" s="23" t="s">
        <v>239</v>
      </c>
      <c r="B57" s="22">
        <v>4</v>
      </c>
      <c r="C57" s="22">
        <v>103</v>
      </c>
      <c r="D57" s="22">
        <v>0</v>
      </c>
      <c r="E57" s="22">
        <v>174</v>
      </c>
      <c r="F57" s="22">
        <v>0</v>
      </c>
      <c r="G57" s="22">
        <v>1</v>
      </c>
      <c r="H57" s="22">
        <v>85</v>
      </c>
      <c r="I57" s="22">
        <v>71</v>
      </c>
      <c r="J57" s="22">
        <v>13</v>
      </c>
      <c r="K57" s="22">
        <v>3</v>
      </c>
      <c r="L57" s="22">
        <v>6</v>
      </c>
      <c r="M57" s="22">
        <v>112</v>
      </c>
      <c r="N57" s="21">
        <v>34</v>
      </c>
    </row>
    <row r="58" spans="1:14" hidden="1">
      <c r="A58" s="20" t="s">
        <v>238</v>
      </c>
      <c r="B58" s="19">
        <v>10</v>
      </c>
      <c r="C58" s="19">
        <v>145</v>
      </c>
      <c r="D58" s="19">
        <v>40</v>
      </c>
      <c r="E58" s="19">
        <v>95</v>
      </c>
      <c r="F58" s="19">
        <v>581</v>
      </c>
      <c r="G58" s="19">
        <v>1063</v>
      </c>
      <c r="H58" s="19">
        <v>763</v>
      </c>
      <c r="I58" s="19">
        <v>621</v>
      </c>
      <c r="J58" s="19">
        <v>4</v>
      </c>
      <c r="K58" s="19">
        <v>399</v>
      </c>
      <c r="L58" s="19">
        <v>12</v>
      </c>
      <c r="M58" s="19">
        <v>162</v>
      </c>
      <c r="N58" s="18">
        <v>34</v>
      </c>
    </row>
    <row r="59" spans="1:14" hidden="1">
      <c r="A59" s="23" t="s">
        <v>237</v>
      </c>
      <c r="B59" s="22">
        <v>3</v>
      </c>
      <c r="C59" s="22">
        <v>2</v>
      </c>
      <c r="D59" s="22">
        <v>5</v>
      </c>
      <c r="E59" s="22">
        <v>66</v>
      </c>
      <c r="F59" s="22">
        <v>0</v>
      </c>
      <c r="G59" s="22">
        <v>13</v>
      </c>
      <c r="H59" s="22">
        <v>722</v>
      </c>
      <c r="I59" s="22">
        <v>608</v>
      </c>
      <c r="J59" s="22">
        <v>13</v>
      </c>
      <c r="K59" s="22">
        <v>528</v>
      </c>
      <c r="L59" s="22">
        <v>1</v>
      </c>
      <c r="M59" s="22">
        <v>0</v>
      </c>
      <c r="N59" s="21">
        <v>33</v>
      </c>
    </row>
    <row r="60" spans="1:14" hidden="1">
      <c r="A60" s="20" t="s">
        <v>236</v>
      </c>
      <c r="B60" s="19">
        <v>0</v>
      </c>
      <c r="C60" s="19">
        <v>1</v>
      </c>
      <c r="D60" s="19">
        <v>0</v>
      </c>
      <c r="E60" s="19">
        <v>31</v>
      </c>
      <c r="F60" s="19">
        <v>0</v>
      </c>
      <c r="G60" s="19">
        <v>0</v>
      </c>
      <c r="H60" s="19">
        <v>16</v>
      </c>
      <c r="I60" s="19">
        <v>21</v>
      </c>
      <c r="J60" s="19">
        <v>2</v>
      </c>
      <c r="K60" s="19">
        <v>54</v>
      </c>
      <c r="L60" s="19">
        <v>0</v>
      </c>
      <c r="M60" s="19">
        <v>0</v>
      </c>
      <c r="N60" s="18">
        <v>30</v>
      </c>
    </row>
    <row r="61" spans="1:14" hidden="1">
      <c r="A61" s="23" t="s">
        <v>235</v>
      </c>
      <c r="B61" s="22">
        <v>0</v>
      </c>
      <c r="C61" s="22">
        <v>0</v>
      </c>
      <c r="D61" s="22">
        <v>17</v>
      </c>
      <c r="E61" s="22">
        <v>2</v>
      </c>
      <c r="F61" s="22">
        <v>0</v>
      </c>
      <c r="G61" s="22">
        <v>31</v>
      </c>
      <c r="H61" s="22">
        <v>200</v>
      </c>
      <c r="I61" s="22">
        <v>0</v>
      </c>
      <c r="J61" s="22">
        <v>20</v>
      </c>
      <c r="K61" s="22">
        <v>4</v>
      </c>
      <c r="L61" s="22">
        <v>2</v>
      </c>
      <c r="M61" s="22">
        <v>26</v>
      </c>
      <c r="N61" s="21">
        <v>29</v>
      </c>
    </row>
    <row r="62" spans="1:14" hidden="1">
      <c r="A62" s="20" t="s">
        <v>234</v>
      </c>
      <c r="B62" s="19">
        <v>0</v>
      </c>
      <c r="C62" s="19">
        <v>0</v>
      </c>
      <c r="D62" s="19">
        <v>0</v>
      </c>
      <c r="E62" s="19">
        <v>0</v>
      </c>
      <c r="F62" s="19">
        <v>0</v>
      </c>
      <c r="G62" s="19">
        <v>0</v>
      </c>
      <c r="H62" s="19">
        <v>0</v>
      </c>
      <c r="I62" s="19">
        <v>0</v>
      </c>
      <c r="J62" s="19">
        <v>0</v>
      </c>
      <c r="K62" s="19">
        <v>0</v>
      </c>
      <c r="L62" s="19">
        <v>0</v>
      </c>
      <c r="M62" s="19">
        <v>0</v>
      </c>
      <c r="N62" s="18">
        <v>21</v>
      </c>
    </row>
    <row r="63" spans="1:14" hidden="1">
      <c r="A63" s="23" t="s">
        <v>233</v>
      </c>
      <c r="B63" s="22">
        <v>53</v>
      </c>
      <c r="C63" s="22">
        <v>2</v>
      </c>
      <c r="D63" s="22">
        <v>0</v>
      </c>
      <c r="E63" s="22">
        <v>0</v>
      </c>
      <c r="F63" s="22">
        <v>0</v>
      </c>
      <c r="G63" s="22">
        <v>305</v>
      </c>
      <c r="H63" s="22">
        <v>1</v>
      </c>
      <c r="I63" s="22">
        <v>304</v>
      </c>
      <c r="J63" s="22">
        <v>708</v>
      </c>
      <c r="K63" s="22">
        <v>229</v>
      </c>
      <c r="L63" s="22">
        <v>233</v>
      </c>
      <c r="M63" s="22">
        <v>0</v>
      </c>
      <c r="N63" s="21">
        <v>16</v>
      </c>
    </row>
    <row r="64" spans="1:14" hidden="1">
      <c r="A64" s="20" t="s">
        <v>232</v>
      </c>
      <c r="B64" s="19">
        <v>0</v>
      </c>
      <c r="C64" s="19">
        <v>0</v>
      </c>
      <c r="D64" s="19">
        <v>0</v>
      </c>
      <c r="E64" s="19">
        <v>140</v>
      </c>
      <c r="F64" s="19">
        <v>119</v>
      </c>
      <c r="G64" s="19">
        <v>0</v>
      </c>
      <c r="H64" s="19">
        <v>1</v>
      </c>
      <c r="I64" s="19">
        <v>89</v>
      </c>
      <c r="J64" s="19">
        <v>0</v>
      </c>
      <c r="K64" s="19">
        <v>4</v>
      </c>
      <c r="L64" s="19">
        <v>26</v>
      </c>
      <c r="M64" s="19">
        <v>0</v>
      </c>
      <c r="N64" s="18">
        <v>15</v>
      </c>
    </row>
    <row r="65" spans="1:14" hidden="1">
      <c r="A65" s="23" t="s">
        <v>231</v>
      </c>
      <c r="B65" s="22">
        <v>0</v>
      </c>
      <c r="C65" s="22">
        <v>0</v>
      </c>
      <c r="D65" s="22">
        <v>0</v>
      </c>
      <c r="E65" s="22">
        <v>0</v>
      </c>
      <c r="F65" s="22">
        <v>0</v>
      </c>
      <c r="G65" s="22">
        <v>0</v>
      </c>
      <c r="H65" s="22">
        <v>0</v>
      </c>
      <c r="I65" s="22">
        <v>1</v>
      </c>
      <c r="J65" s="22">
        <v>24</v>
      </c>
      <c r="K65" s="22">
        <v>47</v>
      </c>
      <c r="L65" s="22">
        <v>36</v>
      </c>
      <c r="M65" s="22">
        <v>9</v>
      </c>
      <c r="N65" s="21">
        <v>14</v>
      </c>
    </row>
    <row r="66" spans="1:14" hidden="1">
      <c r="A66" s="20" t="s">
        <v>230</v>
      </c>
      <c r="B66" s="19">
        <v>103</v>
      </c>
      <c r="C66" s="19">
        <v>15</v>
      </c>
      <c r="D66" s="19">
        <v>3</v>
      </c>
      <c r="E66" s="19">
        <v>5</v>
      </c>
      <c r="F66" s="19">
        <v>4</v>
      </c>
      <c r="G66" s="19">
        <v>0</v>
      </c>
      <c r="H66" s="19">
        <v>7</v>
      </c>
      <c r="I66" s="19">
        <v>22</v>
      </c>
      <c r="J66" s="19">
        <v>11</v>
      </c>
      <c r="K66" s="19">
        <v>22</v>
      </c>
      <c r="L66" s="19">
        <v>9</v>
      </c>
      <c r="M66" s="19">
        <v>8</v>
      </c>
      <c r="N66" s="18">
        <v>14</v>
      </c>
    </row>
    <row r="67" spans="1:14" hidden="1">
      <c r="A67" s="23" t="s">
        <v>229</v>
      </c>
      <c r="B67" s="22">
        <v>101</v>
      </c>
      <c r="C67" s="22">
        <v>0</v>
      </c>
      <c r="D67" s="22">
        <v>0</v>
      </c>
      <c r="E67" s="22">
        <v>0</v>
      </c>
      <c r="F67" s="22">
        <v>12</v>
      </c>
      <c r="G67" s="22">
        <v>155</v>
      </c>
      <c r="H67" s="22">
        <v>58</v>
      </c>
      <c r="I67" s="22">
        <v>63</v>
      </c>
      <c r="J67" s="22">
        <v>119</v>
      </c>
      <c r="K67" s="22">
        <v>3</v>
      </c>
      <c r="L67" s="22">
        <v>63</v>
      </c>
      <c r="M67" s="22">
        <v>91</v>
      </c>
      <c r="N67" s="21">
        <v>12</v>
      </c>
    </row>
    <row r="68" spans="1:14" hidden="1">
      <c r="A68" s="20" t="s">
        <v>228</v>
      </c>
      <c r="B68" s="19">
        <v>0</v>
      </c>
      <c r="C68" s="19">
        <v>2</v>
      </c>
      <c r="D68" s="19">
        <v>0</v>
      </c>
      <c r="E68" s="19">
        <v>0</v>
      </c>
      <c r="F68" s="19">
        <v>0</v>
      </c>
      <c r="G68" s="19">
        <v>0</v>
      </c>
      <c r="H68" s="19">
        <v>0</v>
      </c>
      <c r="I68" s="19">
        <v>0</v>
      </c>
      <c r="J68" s="19">
        <v>0</v>
      </c>
      <c r="K68" s="19">
        <v>0</v>
      </c>
      <c r="L68" s="19">
        <v>0</v>
      </c>
      <c r="M68" s="19">
        <v>0</v>
      </c>
      <c r="N68" s="18">
        <v>11</v>
      </c>
    </row>
    <row r="69" spans="1:14" hidden="1">
      <c r="A69" s="23" t="s">
        <v>227</v>
      </c>
      <c r="B69" s="22">
        <v>0</v>
      </c>
      <c r="C69" s="22">
        <v>0</v>
      </c>
      <c r="D69" s="22">
        <v>0</v>
      </c>
      <c r="E69" s="22">
        <v>0</v>
      </c>
      <c r="F69" s="22">
        <v>2</v>
      </c>
      <c r="G69" s="22">
        <v>0</v>
      </c>
      <c r="H69" s="22">
        <v>0</v>
      </c>
      <c r="I69" s="22">
        <v>0</v>
      </c>
      <c r="J69" s="22">
        <v>0</v>
      </c>
      <c r="K69" s="22">
        <v>0</v>
      </c>
      <c r="L69" s="22">
        <v>8</v>
      </c>
      <c r="M69" s="22">
        <v>1</v>
      </c>
      <c r="N69" s="21">
        <v>11</v>
      </c>
    </row>
    <row r="70" spans="1:14" hidden="1">
      <c r="A70" s="20" t="s">
        <v>226</v>
      </c>
      <c r="B70" s="19">
        <v>0</v>
      </c>
      <c r="C70" s="19">
        <v>0</v>
      </c>
      <c r="D70" s="19">
        <v>0</v>
      </c>
      <c r="E70" s="19">
        <v>0</v>
      </c>
      <c r="F70" s="19">
        <v>0</v>
      </c>
      <c r="G70" s="19">
        <v>0</v>
      </c>
      <c r="H70" s="19">
        <v>0</v>
      </c>
      <c r="I70" s="19">
        <v>0</v>
      </c>
      <c r="J70" s="19">
        <v>0</v>
      </c>
      <c r="K70" s="19">
        <v>0</v>
      </c>
      <c r="L70" s="19">
        <v>0</v>
      </c>
      <c r="M70" s="19">
        <v>0</v>
      </c>
      <c r="N70" s="18">
        <v>10</v>
      </c>
    </row>
    <row r="71" spans="1:14" hidden="1">
      <c r="A71" s="23" t="s">
        <v>225</v>
      </c>
      <c r="B71" s="22">
        <v>94</v>
      </c>
      <c r="C71" s="22">
        <v>185</v>
      </c>
      <c r="D71" s="22">
        <v>0</v>
      </c>
      <c r="E71" s="22">
        <v>6</v>
      </c>
      <c r="F71" s="22">
        <v>0</v>
      </c>
      <c r="G71" s="22">
        <v>59</v>
      </c>
      <c r="H71" s="22">
        <v>0</v>
      </c>
      <c r="I71" s="22">
        <v>0</v>
      </c>
      <c r="J71" s="22">
        <v>215</v>
      </c>
      <c r="K71" s="22">
        <v>1</v>
      </c>
      <c r="L71" s="22">
        <v>0</v>
      </c>
      <c r="M71" s="22">
        <v>67</v>
      </c>
      <c r="N71" s="21">
        <v>10</v>
      </c>
    </row>
    <row r="72" spans="1:14" hidden="1">
      <c r="A72" s="20" t="s">
        <v>224</v>
      </c>
      <c r="B72" s="19">
        <v>0</v>
      </c>
      <c r="C72" s="19">
        <v>0</v>
      </c>
      <c r="D72" s="19">
        <v>0</v>
      </c>
      <c r="E72" s="19">
        <v>1</v>
      </c>
      <c r="F72" s="19">
        <v>0</v>
      </c>
      <c r="G72" s="19">
        <v>0</v>
      </c>
      <c r="H72" s="19">
        <v>0</v>
      </c>
      <c r="I72" s="19">
        <v>0</v>
      </c>
      <c r="J72" s="19">
        <v>0</v>
      </c>
      <c r="K72" s="19">
        <v>0</v>
      </c>
      <c r="L72" s="19">
        <v>0</v>
      </c>
      <c r="M72" s="19">
        <v>0</v>
      </c>
      <c r="N72" s="18">
        <v>10</v>
      </c>
    </row>
    <row r="73" spans="1:14" hidden="1">
      <c r="A73" s="23" t="s">
        <v>223</v>
      </c>
      <c r="B73" s="22">
        <v>0</v>
      </c>
      <c r="C73" s="22">
        <v>10</v>
      </c>
      <c r="D73" s="22">
        <v>0</v>
      </c>
      <c r="E73" s="22">
        <v>0</v>
      </c>
      <c r="F73" s="22">
        <v>0</v>
      </c>
      <c r="G73" s="22">
        <v>1</v>
      </c>
      <c r="H73" s="22">
        <v>0</v>
      </c>
      <c r="I73" s="22">
        <v>0</v>
      </c>
      <c r="J73" s="22">
        <v>1</v>
      </c>
      <c r="K73" s="22">
        <v>0</v>
      </c>
      <c r="L73" s="22">
        <v>4</v>
      </c>
      <c r="M73" s="22">
        <v>5</v>
      </c>
      <c r="N73" s="21">
        <v>9</v>
      </c>
    </row>
    <row r="74" spans="1:14" hidden="1">
      <c r="A74" s="20" t="s">
        <v>222</v>
      </c>
      <c r="B74" s="19">
        <v>0</v>
      </c>
      <c r="C74" s="19">
        <v>0</v>
      </c>
      <c r="D74" s="19">
        <v>0</v>
      </c>
      <c r="E74" s="19">
        <v>0</v>
      </c>
      <c r="F74" s="19">
        <v>0</v>
      </c>
      <c r="G74" s="19">
        <v>0</v>
      </c>
      <c r="H74" s="19">
        <v>0</v>
      </c>
      <c r="I74" s="19">
        <v>0</v>
      </c>
      <c r="J74" s="19">
        <v>0</v>
      </c>
      <c r="K74" s="19">
        <v>0</v>
      </c>
      <c r="L74" s="19">
        <v>0</v>
      </c>
      <c r="M74" s="19">
        <v>0</v>
      </c>
      <c r="N74" s="18">
        <v>8</v>
      </c>
    </row>
    <row r="75" spans="1:14" hidden="1">
      <c r="A75" s="23" t="s">
        <v>221</v>
      </c>
      <c r="B75" s="22">
        <v>0</v>
      </c>
      <c r="C75" s="22">
        <v>18</v>
      </c>
      <c r="D75" s="22">
        <v>4</v>
      </c>
      <c r="E75" s="22">
        <v>0</v>
      </c>
      <c r="F75" s="22">
        <v>34</v>
      </c>
      <c r="G75" s="22">
        <v>15</v>
      </c>
      <c r="H75" s="22">
        <v>27</v>
      </c>
      <c r="I75" s="22">
        <v>107</v>
      </c>
      <c r="J75" s="22">
        <v>5</v>
      </c>
      <c r="K75" s="22">
        <v>1</v>
      </c>
      <c r="L75" s="22">
        <v>42</v>
      </c>
      <c r="M75" s="22">
        <v>0</v>
      </c>
      <c r="N75" s="21">
        <v>8</v>
      </c>
    </row>
    <row r="76" spans="1:14" hidden="1">
      <c r="A76" s="20" t="s">
        <v>220</v>
      </c>
      <c r="B76" s="19">
        <v>49</v>
      </c>
      <c r="C76" s="19">
        <v>1</v>
      </c>
      <c r="D76" s="19">
        <v>0</v>
      </c>
      <c r="E76" s="19">
        <v>734</v>
      </c>
      <c r="F76" s="19">
        <v>4</v>
      </c>
      <c r="G76" s="19">
        <v>3831</v>
      </c>
      <c r="H76" s="19">
        <v>226</v>
      </c>
      <c r="I76" s="19">
        <v>80</v>
      </c>
      <c r="J76" s="19">
        <v>130</v>
      </c>
      <c r="K76" s="19">
        <v>32</v>
      </c>
      <c r="L76" s="19">
        <v>40</v>
      </c>
      <c r="M76" s="19">
        <v>214</v>
      </c>
      <c r="N76" s="18">
        <v>7</v>
      </c>
    </row>
    <row r="77" spans="1:14" hidden="1">
      <c r="A77" s="23" t="s">
        <v>219</v>
      </c>
      <c r="B77" s="22">
        <v>0</v>
      </c>
      <c r="C77" s="22">
        <v>0</v>
      </c>
      <c r="D77" s="22">
        <v>0</v>
      </c>
      <c r="E77" s="22">
        <v>30</v>
      </c>
      <c r="F77" s="22">
        <v>0</v>
      </c>
      <c r="G77" s="22">
        <v>0</v>
      </c>
      <c r="H77" s="22">
        <v>0</v>
      </c>
      <c r="I77" s="22">
        <v>11</v>
      </c>
      <c r="J77" s="22">
        <v>0</v>
      </c>
      <c r="K77" s="22">
        <v>2</v>
      </c>
      <c r="L77" s="22">
        <v>0</v>
      </c>
      <c r="M77" s="22">
        <v>0</v>
      </c>
      <c r="N77" s="21">
        <v>7</v>
      </c>
    </row>
    <row r="78" spans="1:14" hidden="1">
      <c r="A78" s="20" t="s">
        <v>218</v>
      </c>
      <c r="B78" s="19">
        <v>186</v>
      </c>
      <c r="C78" s="19">
        <v>123</v>
      </c>
      <c r="D78" s="19">
        <v>622</v>
      </c>
      <c r="E78" s="19">
        <v>741</v>
      </c>
      <c r="F78" s="19">
        <v>416</v>
      </c>
      <c r="G78" s="19">
        <v>532</v>
      </c>
      <c r="H78" s="19">
        <v>2893</v>
      </c>
      <c r="I78" s="19">
        <v>35</v>
      </c>
      <c r="J78" s="19">
        <v>91</v>
      </c>
      <c r="K78" s="19">
        <v>0</v>
      </c>
      <c r="L78" s="19">
        <v>32</v>
      </c>
      <c r="M78" s="19">
        <v>0</v>
      </c>
      <c r="N78" s="18">
        <v>6</v>
      </c>
    </row>
    <row r="79" spans="1:14" hidden="1">
      <c r="A79" s="23" t="s">
        <v>217</v>
      </c>
      <c r="B79" s="22">
        <v>0</v>
      </c>
      <c r="C79" s="22">
        <v>0</v>
      </c>
      <c r="D79" s="22">
        <v>0</v>
      </c>
      <c r="E79" s="22">
        <v>0</v>
      </c>
      <c r="F79" s="22">
        <v>0</v>
      </c>
      <c r="G79" s="22">
        <v>0</v>
      </c>
      <c r="H79" s="22">
        <v>0</v>
      </c>
      <c r="I79" s="22">
        <v>0</v>
      </c>
      <c r="J79" s="22">
        <v>0</v>
      </c>
      <c r="K79" s="22">
        <v>0</v>
      </c>
      <c r="L79" s="22">
        <v>21</v>
      </c>
      <c r="M79" s="22">
        <v>15</v>
      </c>
      <c r="N79" s="21">
        <v>6</v>
      </c>
    </row>
    <row r="80" spans="1:14" hidden="1">
      <c r="A80" s="20" t="s">
        <v>216</v>
      </c>
      <c r="B80" s="19">
        <v>6</v>
      </c>
      <c r="C80" s="19">
        <v>0</v>
      </c>
      <c r="D80" s="19">
        <v>2</v>
      </c>
      <c r="E80" s="19">
        <v>22</v>
      </c>
      <c r="F80" s="19">
        <v>337</v>
      </c>
      <c r="G80" s="19">
        <v>534</v>
      </c>
      <c r="H80" s="19">
        <v>0</v>
      </c>
      <c r="I80" s="19">
        <v>0</v>
      </c>
      <c r="J80" s="19">
        <v>0</v>
      </c>
      <c r="K80" s="19">
        <v>1</v>
      </c>
      <c r="L80" s="19">
        <v>0</v>
      </c>
      <c r="M80" s="19">
        <v>0</v>
      </c>
      <c r="N80" s="18">
        <v>6</v>
      </c>
    </row>
    <row r="81" spans="1:14" hidden="1">
      <c r="A81" s="23" t="s">
        <v>215</v>
      </c>
      <c r="B81" s="22">
        <v>65</v>
      </c>
      <c r="C81" s="22">
        <v>13</v>
      </c>
      <c r="D81" s="22">
        <v>0</v>
      </c>
      <c r="E81" s="22">
        <v>13</v>
      </c>
      <c r="F81" s="22">
        <v>74</v>
      </c>
      <c r="G81" s="22">
        <v>452</v>
      </c>
      <c r="H81" s="22">
        <v>46</v>
      </c>
      <c r="I81" s="22">
        <v>268</v>
      </c>
      <c r="J81" s="22">
        <v>26</v>
      </c>
      <c r="K81" s="22">
        <v>54</v>
      </c>
      <c r="L81" s="22">
        <v>13</v>
      </c>
      <c r="M81" s="22">
        <v>28</v>
      </c>
      <c r="N81" s="21">
        <v>6</v>
      </c>
    </row>
    <row r="82" spans="1:14" hidden="1">
      <c r="A82" s="20" t="s">
        <v>214</v>
      </c>
      <c r="B82" s="19">
        <v>0</v>
      </c>
      <c r="C82" s="19">
        <v>2</v>
      </c>
      <c r="D82" s="19">
        <v>3</v>
      </c>
      <c r="E82" s="19">
        <v>24</v>
      </c>
      <c r="F82" s="19">
        <v>24</v>
      </c>
      <c r="G82" s="19">
        <v>0</v>
      </c>
      <c r="H82" s="19">
        <v>0</v>
      </c>
      <c r="I82" s="19">
        <v>2</v>
      </c>
      <c r="J82" s="19">
        <v>4</v>
      </c>
      <c r="K82" s="19">
        <v>11</v>
      </c>
      <c r="L82" s="19">
        <v>14</v>
      </c>
      <c r="M82" s="19">
        <v>26</v>
      </c>
      <c r="N82" s="18">
        <v>5</v>
      </c>
    </row>
    <row r="83" spans="1:14" hidden="1">
      <c r="A83" s="23" t="s">
        <v>213</v>
      </c>
      <c r="B83" s="22">
        <v>0</v>
      </c>
      <c r="C83" s="22">
        <v>0</v>
      </c>
      <c r="D83" s="22">
        <v>0</v>
      </c>
      <c r="E83" s="22">
        <v>1</v>
      </c>
      <c r="F83" s="22">
        <v>0</v>
      </c>
      <c r="G83" s="22">
        <v>0</v>
      </c>
      <c r="H83" s="22">
        <v>0</v>
      </c>
      <c r="I83" s="22">
        <v>0</v>
      </c>
      <c r="J83" s="22">
        <v>0</v>
      </c>
      <c r="K83" s="22">
        <v>0</v>
      </c>
      <c r="L83" s="22">
        <v>5</v>
      </c>
      <c r="M83" s="22">
        <v>0</v>
      </c>
      <c r="N83" s="21">
        <v>4</v>
      </c>
    </row>
    <row r="84" spans="1:14" hidden="1">
      <c r="A84" s="20" t="s">
        <v>212</v>
      </c>
      <c r="B84" s="19">
        <v>0</v>
      </c>
      <c r="C84" s="19">
        <v>0</v>
      </c>
      <c r="D84" s="19">
        <v>0</v>
      </c>
      <c r="E84" s="19">
        <v>1</v>
      </c>
      <c r="F84" s="19">
        <v>3</v>
      </c>
      <c r="G84" s="19">
        <v>0</v>
      </c>
      <c r="H84" s="19">
        <v>0</v>
      </c>
      <c r="I84" s="19">
        <v>92</v>
      </c>
      <c r="J84" s="19">
        <v>117</v>
      </c>
      <c r="K84" s="19">
        <v>1</v>
      </c>
      <c r="L84" s="19">
        <v>56</v>
      </c>
      <c r="M84" s="19">
        <v>0</v>
      </c>
      <c r="N84" s="18">
        <v>3</v>
      </c>
    </row>
    <row r="85" spans="1:14" hidden="1">
      <c r="A85" s="23" t="s">
        <v>211</v>
      </c>
      <c r="B85" s="22">
        <v>0</v>
      </c>
      <c r="C85" s="22">
        <v>1</v>
      </c>
      <c r="D85" s="22">
        <v>0</v>
      </c>
      <c r="E85" s="22">
        <v>0</v>
      </c>
      <c r="F85" s="22">
        <v>1</v>
      </c>
      <c r="G85" s="22">
        <v>0</v>
      </c>
      <c r="H85" s="22">
        <v>0</v>
      </c>
      <c r="I85" s="22">
        <v>0</v>
      </c>
      <c r="J85" s="22">
        <v>0</v>
      </c>
      <c r="K85" s="22">
        <v>0</v>
      </c>
      <c r="L85" s="22">
        <v>0</v>
      </c>
      <c r="M85" s="22">
        <v>0</v>
      </c>
      <c r="N85" s="21">
        <v>3</v>
      </c>
    </row>
    <row r="86" spans="1:14" hidden="1">
      <c r="A86" s="20" t="s">
        <v>210</v>
      </c>
      <c r="B86" s="19">
        <v>1</v>
      </c>
      <c r="C86" s="19">
        <v>0</v>
      </c>
      <c r="D86" s="19">
        <v>0</v>
      </c>
      <c r="E86" s="19">
        <v>0</v>
      </c>
      <c r="F86" s="19">
        <v>95</v>
      </c>
      <c r="G86" s="19">
        <v>11</v>
      </c>
      <c r="H86" s="19">
        <v>13</v>
      </c>
      <c r="I86" s="19">
        <v>33</v>
      </c>
      <c r="J86" s="19">
        <v>0</v>
      </c>
      <c r="K86" s="19">
        <v>27</v>
      </c>
      <c r="L86" s="19">
        <v>0</v>
      </c>
      <c r="M86" s="19">
        <v>0</v>
      </c>
      <c r="N86" s="18">
        <v>3</v>
      </c>
    </row>
    <row r="87" spans="1:14" hidden="1">
      <c r="A87" s="23" t="s">
        <v>209</v>
      </c>
      <c r="B87" s="22">
        <v>0</v>
      </c>
      <c r="C87" s="22">
        <v>0</v>
      </c>
      <c r="D87" s="22">
        <v>0</v>
      </c>
      <c r="E87" s="22">
        <v>0</v>
      </c>
      <c r="F87" s="22">
        <v>33</v>
      </c>
      <c r="G87" s="22">
        <v>31</v>
      </c>
      <c r="H87" s="22">
        <v>0</v>
      </c>
      <c r="I87" s="22">
        <v>0</v>
      </c>
      <c r="J87" s="22">
        <v>19</v>
      </c>
      <c r="K87" s="22">
        <v>68</v>
      </c>
      <c r="L87" s="22">
        <v>3</v>
      </c>
      <c r="M87" s="22">
        <v>2</v>
      </c>
      <c r="N87" s="21">
        <v>2</v>
      </c>
    </row>
    <row r="88" spans="1:14" hidden="1">
      <c r="A88" s="20" t="s">
        <v>208</v>
      </c>
      <c r="B88" s="19">
        <v>129</v>
      </c>
      <c r="C88" s="19">
        <v>222</v>
      </c>
      <c r="D88" s="19">
        <v>10</v>
      </c>
      <c r="E88" s="19">
        <v>6</v>
      </c>
      <c r="F88" s="19">
        <v>1255</v>
      </c>
      <c r="G88" s="19">
        <v>258</v>
      </c>
      <c r="H88" s="19">
        <v>300</v>
      </c>
      <c r="I88" s="19">
        <v>27</v>
      </c>
      <c r="J88" s="19">
        <v>14</v>
      </c>
      <c r="K88" s="19">
        <v>4</v>
      </c>
      <c r="L88" s="19">
        <v>0</v>
      </c>
      <c r="M88" s="19">
        <v>3</v>
      </c>
      <c r="N88" s="18">
        <v>1</v>
      </c>
    </row>
    <row r="89" spans="1:14" hidden="1">
      <c r="A89" s="23" t="s">
        <v>207</v>
      </c>
      <c r="B89" s="22">
        <v>0</v>
      </c>
      <c r="C89" s="22">
        <v>0</v>
      </c>
      <c r="D89" s="22">
        <v>0</v>
      </c>
      <c r="E89" s="22">
        <v>0</v>
      </c>
      <c r="F89" s="22">
        <v>0</v>
      </c>
      <c r="G89" s="22">
        <v>1</v>
      </c>
      <c r="H89" s="22">
        <v>3</v>
      </c>
      <c r="I89" s="22">
        <v>0</v>
      </c>
      <c r="J89" s="22">
        <v>8</v>
      </c>
      <c r="K89" s="22">
        <v>30</v>
      </c>
      <c r="L89" s="22">
        <v>0</v>
      </c>
      <c r="M89" s="22">
        <v>4</v>
      </c>
      <c r="N89" s="21">
        <v>1</v>
      </c>
    </row>
    <row r="90" spans="1:14" hidden="1">
      <c r="A90" s="20" t="s">
        <v>206</v>
      </c>
      <c r="B90" s="19">
        <v>0</v>
      </c>
      <c r="C90" s="19">
        <v>0</v>
      </c>
      <c r="D90" s="19">
        <v>11</v>
      </c>
      <c r="E90" s="19">
        <v>0</v>
      </c>
      <c r="F90" s="19">
        <v>12</v>
      </c>
      <c r="G90" s="19">
        <v>11</v>
      </c>
      <c r="H90" s="19">
        <v>639</v>
      </c>
      <c r="I90" s="19">
        <v>12</v>
      </c>
      <c r="J90" s="19">
        <v>17</v>
      </c>
      <c r="K90" s="19">
        <v>90</v>
      </c>
      <c r="L90" s="19">
        <v>600</v>
      </c>
      <c r="M90" s="19">
        <v>683</v>
      </c>
      <c r="N90" s="18">
        <v>1</v>
      </c>
    </row>
    <row r="91" spans="1:14" hidden="1">
      <c r="A91" s="23" t="s">
        <v>205</v>
      </c>
      <c r="B91" s="22">
        <v>1</v>
      </c>
      <c r="C91" s="22">
        <v>0</v>
      </c>
      <c r="D91" s="22">
        <v>0</v>
      </c>
      <c r="E91" s="22">
        <v>0</v>
      </c>
      <c r="F91" s="22">
        <v>0</v>
      </c>
      <c r="G91" s="22">
        <v>0</v>
      </c>
      <c r="H91" s="22">
        <v>0</v>
      </c>
      <c r="I91" s="22">
        <v>0</v>
      </c>
      <c r="J91" s="22">
        <v>3</v>
      </c>
      <c r="K91" s="22">
        <v>1</v>
      </c>
      <c r="L91" s="22">
        <v>0</v>
      </c>
      <c r="M91" s="22">
        <v>1</v>
      </c>
      <c r="N91" s="21">
        <v>1</v>
      </c>
    </row>
    <row r="92" spans="1:14" hidden="1">
      <c r="A92" s="20" t="s">
        <v>204</v>
      </c>
      <c r="B92" s="19">
        <v>0</v>
      </c>
      <c r="C92" s="19">
        <v>0</v>
      </c>
      <c r="D92" s="19">
        <v>0</v>
      </c>
      <c r="E92" s="19">
        <v>0</v>
      </c>
      <c r="F92" s="19">
        <v>0</v>
      </c>
      <c r="G92" s="19">
        <v>0</v>
      </c>
      <c r="H92" s="19">
        <v>0</v>
      </c>
      <c r="I92" s="19">
        <v>0</v>
      </c>
      <c r="J92" s="19">
        <v>6</v>
      </c>
      <c r="K92" s="19">
        <v>0</v>
      </c>
      <c r="L92" s="19">
        <v>0</v>
      </c>
      <c r="M92" s="19">
        <v>0</v>
      </c>
      <c r="N92" s="18">
        <v>0</v>
      </c>
    </row>
    <row r="93" spans="1:14" hidden="1">
      <c r="A93" s="23" t="s">
        <v>203</v>
      </c>
      <c r="B93" s="22">
        <v>22</v>
      </c>
      <c r="C93" s="22">
        <v>0</v>
      </c>
      <c r="D93" s="22">
        <v>0</v>
      </c>
      <c r="E93" s="22">
        <v>0</v>
      </c>
      <c r="F93" s="22">
        <v>0</v>
      </c>
      <c r="G93" s="22">
        <v>9</v>
      </c>
      <c r="H93" s="22">
        <v>193</v>
      </c>
      <c r="I93" s="22">
        <v>419</v>
      </c>
      <c r="J93" s="22">
        <v>136</v>
      </c>
      <c r="K93" s="22">
        <v>0</v>
      </c>
      <c r="L93" s="22">
        <v>0</v>
      </c>
      <c r="M93" s="22">
        <v>0</v>
      </c>
      <c r="N93" s="21">
        <v>0</v>
      </c>
    </row>
    <row r="94" spans="1:14" hidden="1">
      <c r="A94" s="20" t="s">
        <v>202</v>
      </c>
      <c r="B94" s="19">
        <v>0</v>
      </c>
      <c r="C94" s="19">
        <v>0</v>
      </c>
      <c r="D94" s="19">
        <v>0</v>
      </c>
      <c r="E94" s="19">
        <v>0</v>
      </c>
      <c r="F94" s="19">
        <v>0</v>
      </c>
      <c r="G94" s="19">
        <v>0</v>
      </c>
      <c r="H94" s="19">
        <v>0</v>
      </c>
      <c r="I94" s="19">
        <v>0</v>
      </c>
      <c r="J94" s="19">
        <v>26</v>
      </c>
      <c r="K94" s="19">
        <v>0</v>
      </c>
      <c r="L94" s="19">
        <v>0</v>
      </c>
      <c r="M94" s="19">
        <v>0</v>
      </c>
      <c r="N94" s="18">
        <v>0</v>
      </c>
    </row>
    <row r="95" spans="1:14" hidden="1">
      <c r="A95" s="23" t="s">
        <v>201</v>
      </c>
      <c r="B95" s="22">
        <v>0</v>
      </c>
      <c r="C95" s="22">
        <v>118</v>
      </c>
      <c r="D95" s="22">
        <v>0</v>
      </c>
      <c r="E95" s="22">
        <v>0</v>
      </c>
      <c r="F95" s="22">
        <v>13</v>
      </c>
      <c r="G95" s="22">
        <v>0</v>
      </c>
      <c r="H95" s="22">
        <v>0</v>
      </c>
      <c r="I95" s="22">
        <v>1</v>
      </c>
      <c r="J95" s="22">
        <v>0</v>
      </c>
      <c r="K95" s="22">
        <v>0</v>
      </c>
      <c r="L95" s="22">
        <v>0</v>
      </c>
      <c r="M95" s="22">
        <v>0</v>
      </c>
      <c r="N95" s="21">
        <v>0</v>
      </c>
    </row>
    <row r="96" spans="1:14" hidden="1">
      <c r="A96" s="20" t="s">
        <v>200</v>
      </c>
      <c r="B96" s="19">
        <v>183</v>
      </c>
      <c r="C96" s="19">
        <v>152</v>
      </c>
      <c r="D96" s="19">
        <v>60</v>
      </c>
      <c r="E96" s="19">
        <v>28</v>
      </c>
      <c r="F96" s="19">
        <v>148</v>
      </c>
      <c r="G96" s="19">
        <v>173</v>
      </c>
      <c r="H96" s="19">
        <v>239</v>
      </c>
      <c r="I96" s="19">
        <v>61</v>
      </c>
      <c r="J96" s="19">
        <v>6</v>
      </c>
      <c r="K96" s="19">
        <v>168</v>
      </c>
      <c r="L96" s="19">
        <v>1</v>
      </c>
      <c r="M96" s="19">
        <v>7</v>
      </c>
      <c r="N96" s="18">
        <v>0</v>
      </c>
    </row>
    <row r="97" spans="1:14" hidden="1">
      <c r="A97" s="23" t="s">
        <v>199</v>
      </c>
      <c r="B97" s="22">
        <v>0</v>
      </c>
      <c r="C97" s="22">
        <v>0</v>
      </c>
      <c r="D97" s="22">
        <v>0</v>
      </c>
      <c r="E97" s="22">
        <v>0</v>
      </c>
      <c r="F97" s="22">
        <v>0</v>
      </c>
      <c r="G97" s="22">
        <v>17</v>
      </c>
      <c r="H97" s="22">
        <v>0</v>
      </c>
      <c r="I97" s="22">
        <v>1</v>
      </c>
      <c r="J97" s="22">
        <v>0</v>
      </c>
      <c r="K97" s="22">
        <v>18</v>
      </c>
      <c r="L97" s="22">
        <v>3</v>
      </c>
      <c r="M97" s="22">
        <v>0</v>
      </c>
      <c r="N97" s="21">
        <v>0</v>
      </c>
    </row>
    <row r="98" spans="1:14" hidden="1">
      <c r="A98" s="20" t="s">
        <v>198</v>
      </c>
      <c r="B98" s="19">
        <v>0</v>
      </c>
      <c r="C98" s="19">
        <v>0</v>
      </c>
      <c r="D98" s="19">
        <v>0</v>
      </c>
      <c r="E98" s="19">
        <v>0</v>
      </c>
      <c r="F98" s="19">
        <v>0</v>
      </c>
      <c r="G98" s="19">
        <v>0</v>
      </c>
      <c r="H98" s="19">
        <v>4</v>
      </c>
      <c r="I98" s="19">
        <v>0</v>
      </c>
      <c r="J98" s="19">
        <v>4</v>
      </c>
      <c r="K98" s="19">
        <v>0</v>
      </c>
      <c r="L98" s="19">
        <v>5</v>
      </c>
      <c r="M98" s="19">
        <v>0</v>
      </c>
      <c r="N98" s="18">
        <v>0</v>
      </c>
    </row>
    <row r="99" spans="1:14" hidden="1">
      <c r="A99" s="23" t="s">
        <v>197</v>
      </c>
      <c r="B99" s="22">
        <v>0</v>
      </c>
      <c r="C99" s="22">
        <v>0</v>
      </c>
      <c r="D99" s="22">
        <v>0</v>
      </c>
      <c r="E99" s="22">
        <v>0</v>
      </c>
      <c r="F99" s="22">
        <v>0</v>
      </c>
      <c r="G99" s="22">
        <v>0</v>
      </c>
      <c r="H99" s="22">
        <v>0</v>
      </c>
      <c r="I99" s="22">
        <v>0</v>
      </c>
      <c r="J99" s="22">
        <v>0</v>
      </c>
      <c r="K99" s="22">
        <v>0</v>
      </c>
      <c r="L99" s="22">
        <v>0</v>
      </c>
      <c r="M99" s="22">
        <v>0</v>
      </c>
      <c r="N99" s="21">
        <v>0</v>
      </c>
    </row>
    <row r="100" spans="1:14" hidden="1">
      <c r="A100" s="20" t="s">
        <v>196</v>
      </c>
      <c r="B100" s="19">
        <v>7</v>
      </c>
      <c r="C100" s="19">
        <v>0</v>
      </c>
      <c r="D100" s="19">
        <v>0</v>
      </c>
      <c r="E100" s="19">
        <v>0</v>
      </c>
      <c r="F100" s="19">
        <v>0</v>
      </c>
      <c r="G100" s="19">
        <v>0</v>
      </c>
      <c r="H100" s="19">
        <v>0</v>
      </c>
      <c r="I100" s="19">
        <v>0</v>
      </c>
      <c r="J100" s="19">
        <v>0</v>
      </c>
      <c r="K100" s="19">
        <v>0</v>
      </c>
      <c r="L100" s="19">
        <v>1</v>
      </c>
      <c r="M100" s="19">
        <v>0</v>
      </c>
      <c r="N100" s="18">
        <v>0</v>
      </c>
    </row>
    <row r="101" spans="1:14" hidden="1">
      <c r="A101" s="23" t="s">
        <v>195</v>
      </c>
      <c r="B101" s="22">
        <v>0</v>
      </c>
      <c r="C101" s="22">
        <v>0</v>
      </c>
      <c r="D101" s="22">
        <v>0</v>
      </c>
      <c r="E101" s="22">
        <v>0</v>
      </c>
      <c r="F101" s="22">
        <v>20</v>
      </c>
      <c r="G101" s="22">
        <v>27</v>
      </c>
      <c r="H101" s="22">
        <v>0</v>
      </c>
      <c r="I101" s="22">
        <v>0</v>
      </c>
      <c r="J101" s="22">
        <v>0</v>
      </c>
      <c r="K101" s="22">
        <v>1</v>
      </c>
      <c r="L101" s="22">
        <v>0</v>
      </c>
      <c r="M101" s="22">
        <v>1</v>
      </c>
      <c r="N101" s="21">
        <v>0</v>
      </c>
    </row>
    <row r="102" spans="1:14" hidden="1">
      <c r="A102" s="20" t="s">
        <v>194</v>
      </c>
      <c r="B102" s="19">
        <v>1</v>
      </c>
      <c r="C102" s="19">
        <v>0</v>
      </c>
      <c r="D102" s="19">
        <v>29</v>
      </c>
      <c r="E102" s="19">
        <v>0</v>
      </c>
      <c r="F102" s="19">
        <v>30</v>
      </c>
      <c r="G102" s="19">
        <v>47</v>
      </c>
      <c r="H102" s="19">
        <v>2</v>
      </c>
      <c r="I102" s="19">
        <v>0</v>
      </c>
      <c r="J102" s="19">
        <v>0</v>
      </c>
      <c r="K102" s="19">
        <v>43</v>
      </c>
      <c r="L102" s="19">
        <v>0</v>
      </c>
      <c r="M102" s="19">
        <v>41</v>
      </c>
      <c r="N102" s="18">
        <v>0</v>
      </c>
    </row>
    <row r="103" spans="1:14" hidden="1">
      <c r="A103" s="23" t="s">
        <v>193</v>
      </c>
      <c r="B103" s="22">
        <v>102</v>
      </c>
      <c r="C103" s="22">
        <v>42</v>
      </c>
      <c r="D103" s="22">
        <v>151</v>
      </c>
      <c r="E103" s="22">
        <v>51</v>
      </c>
      <c r="F103" s="22">
        <v>0</v>
      </c>
      <c r="G103" s="22">
        <v>3</v>
      </c>
      <c r="H103" s="22">
        <v>405</v>
      </c>
      <c r="I103" s="22">
        <v>526</v>
      </c>
      <c r="J103" s="22">
        <v>0</v>
      </c>
      <c r="K103" s="22">
        <v>5</v>
      </c>
      <c r="L103" s="22">
        <v>0</v>
      </c>
      <c r="M103" s="22">
        <v>134</v>
      </c>
      <c r="N103" s="21">
        <v>0</v>
      </c>
    </row>
    <row r="104" spans="1:14" hidden="1">
      <c r="A104" s="20" t="s">
        <v>192</v>
      </c>
      <c r="B104" s="19">
        <v>634</v>
      </c>
      <c r="C104" s="19">
        <v>508</v>
      </c>
      <c r="D104" s="19">
        <v>323</v>
      </c>
      <c r="E104" s="19">
        <v>0</v>
      </c>
      <c r="F104" s="19">
        <v>0</v>
      </c>
      <c r="G104" s="19">
        <v>0</v>
      </c>
      <c r="H104" s="19">
        <v>0</v>
      </c>
      <c r="I104" s="19">
        <v>0</v>
      </c>
      <c r="J104" s="19">
        <v>0</v>
      </c>
      <c r="K104" s="19">
        <v>0</v>
      </c>
      <c r="L104" s="19">
        <v>0</v>
      </c>
      <c r="M104" s="19">
        <v>0</v>
      </c>
      <c r="N104" s="18">
        <v>0</v>
      </c>
    </row>
    <row r="105" spans="1:14" hidden="1">
      <c r="A105" s="23" t="s">
        <v>191</v>
      </c>
      <c r="B105" s="22">
        <v>1</v>
      </c>
      <c r="C105" s="22">
        <v>0</v>
      </c>
      <c r="D105" s="22">
        <v>0</v>
      </c>
      <c r="E105" s="22">
        <v>0</v>
      </c>
      <c r="F105" s="22">
        <v>334</v>
      </c>
      <c r="G105" s="22">
        <v>0</v>
      </c>
      <c r="H105" s="22">
        <v>14</v>
      </c>
      <c r="I105" s="22">
        <v>0</v>
      </c>
      <c r="J105" s="22">
        <v>12</v>
      </c>
      <c r="K105" s="22">
        <v>10</v>
      </c>
      <c r="L105" s="22">
        <v>16</v>
      </c>
      <c r="M105" s="22">
        <v>2</v>
      </c>
      <c r="N105" s="21">
        <v>0</v>
      </c>
    </row>
    <row r="106" spans="1:14" hidden="1">
      <c r="A106" s="20" t="s">
        <v>190</v>
      </c>
      <c r="B106" s="19">
        <v>0</v>
      </c>
      <c r="C106" s="19">
        <v>0</v>
      </c>
      <c r="D106" s="19">
        <v>0</v>
      </c>
      <c r="E106" s="19">
        <v>0</v>
      </c>
      <c r="F106" s="19">
        <v>0</v>
      </c>
      <c r="G106" s="19">
        <v>0</v>
      </c>
      <c r="H106" s="19">
        <v>0</v>
      </c>
      <c r="I106" s="19">
        <v>343</v>
      </c>
      <c r="J106" s="19">
        <v>0</v>
      </c>
      <c r="K106" s="19">
        <v>185</v>
      </c>
      <c r="L106" s="19">
        <v>0</v>
      </c>
      <c r="M106" s="19">
        <v>0</v>
      </c>
      <c r="N106" s="18">
        <v>0</v>
      </c>
    </row>
    <row r="107" spans="1:14" hidden="1">
      <c r="A107" s="23" t="s">
        <v>189</v>
      </c>
      <c r="B107" s="22">
        <v>0</v>
      </c>
      <c r="C107" s="22">
        <v>143</v>
      </c>
      <c r="D107" s="22">
        <v>14</v>
      </c>
      <c r="E107" s="22">
        <v>12</v>
      </c>
      <c r="F107" s="22">
        <v>0</v>
      </c>
      <c r="G107" s="22">
        <v>0</v>
      </c>
      <c r="H107" s="22">
        <v>0</v>
      </c>
      <c r="I107" s="22">
        <v>0</v>
      </c>
      <c r="J107" s="22">
        <v>0</v>
      </c>
      <c r="K107" s="22">
        <v>2</v>
      </c>
      <c r="L107" s="22">
        <v>16</v>
      </c>
      <c r="M107" s="22">
        <v>0</v>
      </c>
      <c r="N107" s="21">
        <v>0</v>
      </c>
    </row>
    <row r="108" spans="1:14" hidden="1">
      <c r="A108" s="20" t="s">
        <v>188</v>
      </c>
      <c r="B108" s="19">
        <v>310</v>
      </c>
      <c r="C108" s="19">
        <v>0</v>
      </c>
      <c r="D108" s="19">
        <v>0</v>
      </c>
      <c r="E108" s="19">
        <v>258</v>
      </c>
      <c r="F108" s="19">
        <v>81</v>
      </c>
      <c r="G108" s="19">
        <v>42</v>
      </c>
      <c r="H108" s="19">
        <v>0</v>
      </c>
      <c r="I108" s="19">
        <v>27</v>
      </c>
      <c r="J108" s="19">
        <v>209</v>
      </c>
      <c r="K108" s="19">
        <v>472</v>
      </c>
      <c r="L108" s="19">
        <v>0</v>
      </c>
      <c r="M108" s="19">
        <v>96</v>
      </c>
      <c r="N108" s="18">
        <v>0</v>
      </c>
    </row>
    <row r="109" spans="1:14" hidden="1">
      <c r="A109" s="23" t="s">
        <v>187</v>
      </c>
      <c r="B109" s="22">
        <v>0</v>
      </c>
      <c r="C109" s="22">
        <v>452</v>
      </c>
      <c r="D109" s="22">
        <v>313</v>
      </c>
      <c r="E109" s="22">
        <v>501</v>
      </c>
      <c r="F109" s="22">
        <v>14</v>
      </c>
      <c r="G109" s="22">
        <v>307</v>
      </c>
      <c r="H109" s="22">
        <v>14</v>
      </c>
      <c r="I109" s="22">
        <v>15</v>
      </c>
      <c r="J109" s="22">
        <v>164</v>
      </c>
      <c r="K109" s="22">
        <v>62</v>
      </c>
      <c r="L109" s="22">
        <v>150</v>
      </c>
      <c r="M109" s="22">
        <v>177</v>
      </c>
      <c r="N109" s="21">
        <v>0</v>
      </c>
    </row>
    <row r="110" spans="1:14" hidden="1">
      <c r="A110" s="20" t="s">
        <v>186</v>
      </c>
      <c r="B110" s="19">
        <v>163</v>
      </c>
      <c r="C110" s="19">
        <v>50</v>
      </c>
      <c r="D110" s="19">
        <v>0</v>
      </c>
      <c r="E110" s="19">
        <v>116</v>
      </c>
      <c r="F110" s="19">
        <v>0</v>
      </c>
      <c r="G110" s="19">
        <v>330</v>
      </c>
      <c r="H110" s="19">
        <v>110</v>
      </c>
      <c r="I110" s="19">
        <v>16</v>
      </c>
      <c r="J110" s="19">
        <v>0</v>
      </c>
      <c r="K110" s="19">
        <v>24</v>
      </c>
      <c r="L110" s="19">
        <v>0</v>
      </c>
      <c r="M110" s="19">
        <v>0</v>
      </c>
      <c r="N110" s="18">
        <v>0</v>
      </c>
    </row>
    <row r="111" spans="1:14" hidden="1">
      <c r="A111" s="23" t="s">
        <v>185</v>
      </c>
      <c r="B111" s="22">
        <v>0</v>
      </c>
      <c r="C111" s="22">
        <v>0</v>
      </c>
      <c r="D111" s="22">
        <v>0</v>
      </c>
      <c r="E111" s="22">
        <v>9</v>
      </c>
      <c r="F111" s="22">
        <v>0</v>
      </c>
      <c r="G111" s="22">
        <v>0</v>
      </c>
      <c r="H111" s="22">
        <v>11</v>
      </c>
      <c r="I111" s="22">
        <v>0</v>
      </c>
      <c r="J111" s="22">
        <v>0</v>
      </c>
      <c r="K111" s="22">
        <v>0</v>
      </c>
      <c r="L111" s="22">
        <v>0</v>
      </c>
      <c r="M111" s="22">
        <v>0</v>
      </c>
      <c r="N111" s="21">
        <v>0</v>
      </c>
    </row>
    <row r="112" spans="1:14" hidden="1">
      <c r="A112" s="20" t="s">
        <v>184</v>
      </c>
      <c r="B112" s="19">
        <v>0</v>
      </c>
      <c r="C112" s="19">
        <v>0</v>
      </c>
      <c r="D112" s="19">
        <v>0</v>
      </c>
      <c r="E112" s="19">
        <v>0</v>
      </c>
      <c r="F112" s="19">
        <v>18</v>
      </c>
      <c r="G112" s="19">
        <v>8</v>
      </c>
      <c r="H112" s="19">
        <v>59</v>
      </c>
      <c r="I112" s="19">
        <v>0</v>
      </c>
      <c r="J112" s="19">
        <v>0</v>
      </c>
      <c r="K112" s="19">
        <v>0</v>
      </c>
      <c r="L112" s="19">
        <v>0</v>
      </c>
      <c r="M112" s="19">
        <v>0</v>
      </c>
      <c r="N112" s="18">
        <v>0</v>
      </c>
    </row>
    <row r="113" spans="1:14" hidden="1">
      <c r="A113" s="23" t="s">
        <v>183</v>
      </c>
      <c r="B113" s="22">
        <v>194</v>
      </c>
      <c r="C113" s="22">
        <v>193</v>
      </c>
      <c r="D113" s="22">
        <v>3</v>
      </c>
      <c r="E113" s="22">
        <v>248</v>
      </c>
      <c r="F113" s="22">
        <v>8</v>
      </c>
      <c r="G113" s="22">
        <v>23</v>
      </c>
      <c r="H113" s="22">
        <v>0</v>
      </c>
      <c r="I113" s="22">
        <v>0</v>
      </c>
      <c r="J113" s="22">
        <v>18</v>
      </c>
      <c r="K113" s="22">
        <v>275</v>
      </c>
      <c r="L113" s="22">
        <v>0</v>
      </c>
      <c r="M113" s="22">
        <v>12</v>
      </c>
      <c r="N113" s="21">
        <v>0</v>
      </c>
    </row>
    <row r="114" spans="1:14" hidden="1">
      <c r="A114" s="20" t="s">
        <v>182</v>
      </c>
      <c r="B114" s="19">
        <v>0</v>
      </c>
      <c r="C114" s="19">
        <v>0</v>
      </c>
      <c r="D114" s="19">
        <v>0</v>
      </c>
      <c r="E114" s="19">
        <v>0</v>
      </c>
      <c r="F114" s="19">
        <v>0</v>
      </c>
      <c r="G114" s="19">
        <v>0</v>
      </c>
      <c r="H114" s="19">
        <v>0</v>
      </c>
      <c r="I114" s="19">
        <v>0</v>
      </c>
      <c r="J114" s="19">
        <v>0</v>
      </c>
      <c r="K114" s="19">
        <v>0</v>
      </c>
      <c r="L114" s="19">
        <v>0</v>
      </c>
      <c r="M114" s="19">
        <v>0</v>
      </c>
      <c r="N114" s="18">
        <v>0</v>
      </c>
    </row>
    <row r="115" spans="1:14" hidden="1">
      <c r="A115" s="23" t="s">
        <v>181</v>
      </c>
      <c r="B115" s="22">
        <v>33</v>
      </c>
      <c r="C115" s="22">
        <v>0</v>
      </c>
      <c r="D115" s="22">
        <v>34</v>
      </c>
      <c r="E115" s="22">
        <v>0</v>
      </c>
      <c r="F115" s="22">
        <v>0</v>
      </c>
      <c r="G115" s="22">
        <v>8</v>
      </c>
      <c r="H115" s="22">
        <v>12</v>
      </c>
      <c r="I115" s="22">
        <v>0</v>
      </c>
      <c r="J115" s="22">
        <v>0</v>
      </c>
      <c r="K115" s="22">
        <v>0</v>
      </c>
      <c r="L115" s="22">
        <v>49</v>
      </c>
      <c r="M115" s="22">
        <v>10</v>
      </c>
      <c r="N115" s="21">
        <v>0</v>
      </c>
    </row>
    <row r="116" spans="1:14" hidden="1">
      <c r="A116" s="20" t="s">
        <v>180</v>
      </c>
      <c r="B116" s="19">
        <v>201</v>
      </c>
      <c r="C116" s="19">
        <v>10</v>
      </c>
      <c r="D116" s="19">
        <v>0</v>
      </c>
      <c r="E116" s="19">
        <v>0</v>
      </c>
      <c r="F116" s="19">
        <v>0</v>
      </c>
      <c r="G116" s="19">
        <v>0</v>
      </c>
      <c r="H116" s="19">
        <v>0</v>
      </c>
      <c r="I116" s="19">
        <v>0</v>
      </c>
      <c r="J116" s="19">
        <v>0</v>
      </c>
      <c r="K116" s="19">
        <v>0</v>
      </c>
      <c r="L116" s="19">
        <v>1</v>
      </c>
      <c r="M116" s="19">
        <v>0</v>
      </c>
      <c r="N116" s="18">
        <v>0</v>
      </c>
    </row>
    <row r="117" spans="1:14" hidden="1">
      <c r="A117" s="23" t="s">
        <v>179</v>
      </c>
      <c r="B117" s="22">
        <v>0</v>
      </c>
      <c r="C117" s="22">
        <v>0</v>
      </c>
      <c r="D117" s="22">
        <v>0</v>
      </c>
      <c r="E117" s="22">
        <v>0</v>
      </c>
      <c r="F117" s="22">
        <v>0</v>
      </c>
      <c r="G117" s="22">
        <v>0</v>
      </c>
      <c r="H117" s="22">
        <v>0</v>
      </c>
      <c r="I117" s="22">
        <v>0</v>
      </c>
      <c r="J117" s="22">
        <v>0</v>
      </c>
      <c r="K117" s="22">
        <v>22</v>
      </c>
      <c r="L117" s="22">
        <v>0</v>
      </c>
      <c r="M117" s="22">
        <v>0</v>
      </c>
      <c r="N117" s="21">
        <v>0</v>
      </c>
    </row>
    <row r="118" spans="1:14" hidden="1">
      <c r="A118" s="20" t="s">
        <v>178</v>
      </c>
      <c r="B118" s="19">
        <v>0</v>
      </c>
      <c r="C118" s="19">
        <v>0</v>
      </c>
      <c r="D118" s="19">
        <v>30</v>
      </c>
      <c r="E118" s="19">
        <v>150</v>
      </c>
      <c r="F118" s="19">
        <v>0</v>
      </c>
      <c r="G118" s="19">
        <v>51</v>
      </c>
      <c r="H118" s="19">
        <v>50</v>
      </c>
      <c r="I118" s="19">
        <v>0</v>
      </c>
      <c r="J118" s="19">
        <v>0</v>
      </c>
      <c r="K118" s="19">
        <v>0</v>
      </c>
      <c r="L118" s="19">
        <v>0</v>
      </c>
      <c r="M118" s="19">
        <v>0</v>
      </c>
      <c r="N118" s="18">
        <v>0</v>
      </c>
    </row>
    <row r="119" spans="1:14" hidden="1">
      <c r="A119" s="23" t="s">
        <v>177</v>
      </c>
      <c r="B119" s="22">
        <v>0</v>
      </c>
      <c r="C119" s="22">
        <v>0</v>
      </c>
      <c r="D119" s="22">
        <v>0</v>
      </c>
      <c r="E119" s="22">
        <v>466</v>
      </c>
      <c r="F119" s="22">
        <v>17</v>
      </c>
      <c r="G119" s="22">
        <v>0</v>
      </c>
      <c r="H119" s="22">
        <v>0</v>
      </c>
      <c r="I119" s="22">
        <v>0</v>
      </c>
      <c r="J119" s="22">
        <v>0</v>
      </c>
      <c r="K119" s="22">
        <v>0</v>
      </c>
      <c r="L119" s="22">
        <v>0</v>
      </c>
      <c r="M119" s="22">
        <v>0</v>
      </c>
      <c r="N119" s="21">
        <v>0</v>
      </c>
    </row>
    <row r="120" spans="1:14" hidden="1">
      <c r="A120" s="20" t="s">
        <v>176</v>
      </c>
      <c r="B120" s="19">
        <v>0</v>
      </c>
      <c r="C120" s="19">
        <v>0</v>
      </c>
      <c r="D120" s="19">
        <v>0</v>
      </c>
      <c r="E120" s="19">
        <v>0</v>
      </c>
      <c r="F120" s="19">
        <v>0</v>
      </c>
      <c r="G120" s="19">
        <v>0</v>
      </c>
      <c r="H120" s="19">
        <v>0</v>
      </c>
      <c r="I120" s="19">
        <v>0</v>
      </c>
      <c r="J120" s="19">
        <v>0</v>
      </c>
      <c r="K120" s="19">
        <v>8</v>
      </c>
      <c r="L120" s="19">
        <v>1</v>
      </c>
      <c r="M120" s="19">
        <v>0</v>
      </c>
      <c r="N120" s="18">
        <v>0</v>
      </c>
    </row>
    <row r="121" spans="1:14" hidden="1">
      <c r="A121" s="23" t="s">
        <v>175</v>
      </c>
      <c r="B121" s="22">
        <v>57</v>
      </c>
      <c r="C121" s="22">
        <v>0</v>
      </c>
      <c r="D121" s="22">
        <v>0</v>
      </c>
      <c r="E121" s="22">
        <v>0</v>
      </c>
      <c r="F121" s="22">
        <v>0</v>
      </c>
      <c r="G121" s="22">
        <v>0</v>
      </c>
      <c r="H121" s="22">
        <v>10</v>
      </c>
      <c r="I121" s="22">
        <v>0</v>
      </c>
      <c r="J121" s="22">
        <v>0</v>
      </c>
      <c r="K121" s="22">
        <v>0</v>
      </c>
      <c r="L121" s="22">
        <v>96</v>
      </c>
      <c r="M121" s="22">
        <v>3</v>
      </c>
      <c r="N121" s="21">
        <v>0</v>
      </c>
    </row>
    <row r="122" spans="1:14" hidden="1">
      <c r="A122" s="20" t="s">
        <v>174</v>
      </c>
      <c r="B122" s="19">
        <v>17</v>
      </c>
      <c r="C122" s="19">
        <v>46</v>
      </c>
      <c r="D122" s="19">
        <v>10</v>
      </c>
      <c r="E122" s="19">
        <v>45</v>
      </c>
      <c r="F122" s="19">
        <v>44</v>
      </c>
      <c r="G122" s="19">
        <v>198</v>
      </c>
      <c r="H122" s="19">
        <v>58</v>
      </c>
      <c r="I122" s="19">
        <v>460</v>
      </c>
      <c r="J122" s="19">
        <v>313</v>
      </c>
      <c r="K122" s="19">
        <v>261</v>
      </c>
      <c r="L122" s="19">
        <v>0</v>
      </c>
      <c r="M122" s="19">
        <v>0</v>
      </c>
      <c r="N122" s="18">
        <v>0</v>
      </c>
    </row>
    <row r="123" spans="1:14" hidden="1">
      <c r="A123" s="23" t="s">
        <v>173</v>
      </c>
      <c r="B123" s="22">
        <v>0</v>
      </c>
      <c r="C123" s="22">
        <v>204</v>
      </c>
      <c r="D123" s="22">
        <v>0</v>
      </c>
      <c r="E123" s="22">
        <v>0</v>
      </c>
      <c r="F123" s="22">
        <v>0</v>
      </c>
      <c r="G123" s="22">
        <v>130</v>
      </c>
      <c r="H123" s="22">
        <v>0</v>
      </c>
      <c r="I123" s="22">
        <v>78</v>
      </c>
      <c r="J123" s="22">
        <v>16</v>
      </c>
      <c r="K123" s="22">
        <v>0</v>
      </c>
      <c r="L123" s="22">
        <v>0</v>
      </c>
      <c r="M123" s="22">
        <v>0</v>
      </c>
      <c r="N123" s="21">
        <v>0</v>
      </c>
    </row>
    <row r="124" spans="1:14" hidden="1">
      <c r="A124" s="20" t="s">
        <v>172</v>
      </c>
      <c r="B124" s="19">
        <v>0</v>
      </c>
      <c r="C124" s="19">
        <v>1</v>
      </c>
      <c r="D124" s="19">
        <v>0</v>
      </c>
      <c r="E124" s="19">
        <v>0</v>
      </c>
      <c r="F124" s="19">
        <v>87</v>
      </c>
      <c r="G124" s="19">
        <v>1</v>
      </c>
      <c r="H124" s="19">
        <v>4</v>
      </c>
      <c r="I124" s="19">
        <v>0</v>
      </c>
      <c r="J124" s="19">
        <v>0</v>
      </c>
      <c r="K124" s="19">
        <v>0</v>
      </c>
      <c r="L124" s="19">
        <v>0</v>
      </c>
      <c r="M124" s="19">
        <v>0</v>
      </c>
      <c r="N124" s="18">
        <v>0</v>
      </c>
    </row>
    <row r="125" spans="1:14" hidden="1">
      <c r="A125" s="23" t="s">
        <v>171</v>
      </c>
      <c r="B125" s="22">
        <v>4</v>
      </c>
      <c r="C125" s="22">
        <v>554</v>
      </c>
      <c r="D125" s="22">
        <v>584</v>
      </c>
      <c r="E125" s="22">
        <v>2392</v>
      </c>
      <c r="F125" s="22">
        <v>804</v>
      </c>
      <c r="G125" s="22">
        <v>264</v>
      </c>
      <c r="H125" s="22">
        <v>95</v>
      </c>
      <c r="I125" s="22">
        <v>278</v>
      </c>
      <c r="J125" s="22">
        <v>16</v>
      </c>
      <c r="K125" s="22">
        <v>19</v>
      </c>
      <c r="L125" s="22">
        <v>72</v>
      </c>
      <c r="M125" s="22">
        <v>0</v>
      </c>
      <c r="N125" s="21">
        <v>0</v>
      </c>
    </row>
    <row r="126" spans="1:14" hidden="1">
      <c r="A126" s="20" t="s">
        <v>170</v>
      </c>
      <c r="B126" s="19">
        <v>16</v>
      </c>
      <c r="C126" s="19">
        <v>295</v>
      </c>
      <c r="D126" s="19">
        <v>163</v>
      </c>
      <c r="E126" s="19">
        <v>0</v>
      </c>
      <c r="F126" s="19">
        <v>89</v>
      </c>
      <c r="G126" s="19">
        <v>0</v>
      </c>
      <c r="H126" s="19">
        <v>0</v>
      </c>
      <c r="I126" s="19">
        <v>0</v>
      </c>
      <c r="J126" s="19">
        <v>0</v>
      </c>
      <c r="K126" s="19">
        <v>0</v>
      </c>
      <c r="L126" s="19">
        <v>0</v>
      </c>
      <c r="M126" s="19">
        <v>0</v>
      </c>
      <c r="N126" s="18">
        <v>0</v>
      </c>
    </row>
    <row r="127" spans="1:14" hidden="1">
      <c r="A127" s="23" t="s">
        <v>169</v>
      </c>
      <c r="B127" s="22">
        <v>0</v>
      </c>
      <c r="C127" s="22">
        <v>0</v>
      </c>
      <c r="D127" s="22">
        <v>0</v>
      </c>
      <c r="E127" s="22">
        <v>0</v>
      </c>
      <c r="F127" s="22">
        <v>0</v>
      </c>
      <c r="G127" s="22">
        <v>0</v>
      </c>
      <c r="H127" s="22">
        <v>0</v>
      </c>
      <c r="I127" s="22">
        <v>0</v>
      </c>
      <c r="J127" s="22">
        <v>10</v>
      </c>
      <c r="K127" s="22">
        <v>0</v>
      </c>
      <c r="L127" s="22">
        <v>0</v>
      </c>
      <c r="M127" s="22">
        <v>7</v>
      </c>
      <c r="N127" s="21">
        <v>0</v>
      </c>
    </row>
    <row r="128" spans="1:14" hidden="1">
      <c r="A128" s="20" t="s">
        <v>168</v>
      </c>
      <c r="B128" s="19">
        <v>0</v>
      </c>
      <c r="C128" s="19">
        <v>0</v>
      </c>
      <c r="D128" s="19">
        <v>0</v>
      </c>
      <c r="E128" s="19">
        <v>0</v>
      </c>
      <c r="F128" s="19">
        <v>0</v>
      </c>
      <c r="G128" s="19">
        <v>0</v>
      </c>
      <c r="H128" s="19">
        <v>0</v>
      </c>
      <c r="I128" s="19">
        <v>0</v>
      </c>
      <c r="J128" s="19">
        <v>0</v>
      </c>
      <c r="K128" s="19">
        <v>13</v>
      </c>
      <c r="L128" s="19">
        <v>0</v>
      </c>
      <c r="M128" s="19">
        <v>7</v>
      </c>
      <c r="N128" s="18">
        <v>0</v>
      </c>
    </row>
    <row r="129" spans="1:14" hidden="1">
      <c r="A129" s="23" t="s">
        <v>167</v>
      </c>
      <c r="B129" s="22">
        <v>0</v>
      </c>
      <c r="C129" s="22">
        <v>0</v>
      </c>
      <c r="D129" s="22">
        <v>0</v>
      </c>
      <c r="E129" s="22">
        <v>0</v>
      </c>
      <c r="F129" s="22">
        <v>0</v>
      </c>
      <c r="G129" s="22">
        <v>0</v>
      </c>
      <c r="H129" s="22">
        <v>0</v>
      </c>
      <c r="I129" s="22">
        <v>0</v>
      </c>
      <c r="J129" s="22">
        <v>0</v>
      </c>
      <c r="K129" s="22">
        <v>22</v>
      </c>
      <c r="L129" s="22">
        <v>23</v>
      </c>
      <c r="M129" s="22">
        <v>0</v>
      </c>
      <c r="N129" s="21">
        <v>0</v>
      </c>
    </row>
    <row r="130" spans="1:14" hidden="1">
      <c r="A130" s="20" t="s">
        <v>166</v>
      </c>
      <c r="B130" s="19">
        <v>0</v>
      </c>
      <c r="C130" s="19">
        <v>0</v>
      </c>
      <c r="D130" s="19">
        <v>0</v>
      </c>
      <c r="E130" s="19">
        <v>19</v>
      </c>
      <c r="F130" s="19">
        <v>18</v>
      </c>
      <c r="G130" s="19">
        <v>25</v>
      </c>
      <c r="H130" s="19">
        <v>12</v>
      </c>
      <c r="I130" s="19">
        <v>22</v>
      </c>
      <c r="J130" s="19">
        <v>58</v>
      </c>
      <c r="K130" s="19">
        <v>0</v>
      </c>
      <c r="L130" s="19">
        <v>24</v>
      </c>
      <c r="M130" s="19">
        <v>0</v>
      </c>
      <c r="N130" s="18">
        <v>0</v>
      </c>
    </row>
    <row r="131" spans="1:14" hidden="1">
      <c r="A131" s="23" t="s">
        <v>165</v>
      </c>
      <c r="B131" s="22">
        <v>1</v>
      </c>
      <c r="C131" s="22">
        <v>0</v>
      </c>
      <c r="D131" s="22">
        <v>0</v>
      </c>
      <c r="E131" s="22">
        <v>2</v>
      </c>
      <c r="F131" s="22">
        <v>0</v>
      </c>
      <c r="G131" s="22">
        <v>0</v>
      </c>
      <c r="H131" s="22">
        <v>0</v>
      </c>
      <c r="I131" s="22">
        <v>0</v>
      </c>
      <c r="J131" s="22">
        <v>0</v>
      </c>
      <c r="K131" s="22">
        <v>0</v>
      </c>
      <c r="L131" s="22">
        <v>0</v>
      </c>
      <c r="M131" s="22">
        <v>0</v>
      </c>
      <c r="N131" s="21">
        <v>0</v>
      </c>
    </row>
    <row r="132" spans="1:14" hidden="1">
      <c r="A132" s="20" t="s">
        <v>164</v>
      </c>
      <c r="B132" s="19">
        <v>0</v>
      </c>
      <c r="C132" s="19">
        <v>0</v>
      </c>
      <c r="D132" s="19">
        <v>0</v>
      </c>
      <c r="E132" s="19">
        <v>0</v>
      </c>
      <c r="F132" s="19">
        <v>0</v>
      </c>
      <c r="G132" s="19">
        <v>0</v>
      </c>
      <c r="H132" s="19">
        <v>0</v>
      </c>
      <c r="I132" s="19">
        <v>0</v>
      </c>
      <c r="J132" s="19">
        <v>6</v>
      </c>
      <c r="K132" s="19">
        <v>0</v>
      </c>
      <c r="L132" s="19">
        <v>0</v>
      </c>
      <c r="M132" s="19">
        <v>0</v>
      </c>
      <c r="N132" s="18">
        <v>0</v>
      </c>
    </row>
    <row r="133" spans="1:14" hidden="1">
      <c r="A133" s="23" t="s">
        <v>163</v>
      </c>
      <c r="B133" s="22">
        <v>0</v>
      </c>
      <c r="C133" s="22">
        <v>0</v>
      </c>
      <c r="D133" s="22">
        <v>0</v>
      </c>
      <c r="E133" s="22">
        <v>853</v>
      </c>
      <c r="F133" s="22">
        <v>0</v>
      </c>
      <c r="G133" s="22">
        <v>0</v>
      </c>
      <c r="H133" s="22">
        <v>1396</v>
      </c>
      <c r="I133" s="22">
        <v>1224</v>
      </c>
      <c r="J133" s="22">
        <v>3064</v>
      </c>
      <c r="K133" s="22">
        <v>0</v>
      </c>
      <c r="L133" s="22">
        <v>1</v>
      </c>
      <c r="M133" s="22">
        <v>471</v>
      </c>
      <c r="N133" s="21">
        <v>0</v>
      </c>
    </row>
    <row r="134" spans="1:14" hidden="1">
      <c r="A134" s="20" t="s">
        <v>162</v>
      </c>
      <c r="B134" s="19">
        <v>0</v>
      </c>
      <c r="C134" s="19">
        <v>0</v>
      </c>
      <c r="D134" s="19">
        <v>0</v>
      </c>
      <c r="E134" s="19">
        <v>0</v>
      </c>
      <c r="F134" s="19">
        <v>0</v>
      </c>
      <c r="G134" s="19">
        <v>0</v>
      </c>
      <c r="H134" s="19">
        <v>0</v>
      </c>
      <c r="I134" s="19">
        <v>0</v>
      </c>
      <c r="J134" s="19">
        <v>0</v>
      </c>
      <c r="K134" s="19">
        <v>0</v>
      </c>
      <c r="L134" s="19">
        <v>0</v>
      </c>
      <c r="M134" s="19">
        <v>0</v>
      </c>
      <c r="N134" s="18">
        <v>0</v>
      </c>
    </row>
    <row r="135" spans="1:14" hidden="1">
      <c r="A135" s="23" t="s">
        <v>161</v>
      </c>
      <c r="B135" s="22">
        <v>0</v>
      </c>
      <c r="C135" s="22">
        <v>0</v>
      </c>
      <c r="D135" s="22">
        <v>0</v>
      </c>
      <c r="E135" s="22">
        <v>0</v>
      </c>
      <c r="F135" s="22">
        <v>0</v>
      </c>
      <c r="G135" s="22">
        <v>0</v>
      </c>
      <c r="H135" s="22">
        <v>0</v>
      </c>
      <c r="I135" s="22">
        <v>1</v>
      </c>
      <c r="J135" s="22">
        <v>0</v>
      </c>
      <c r="K135" s="22">
        <v>0</v>
      </c>
      <c r="L135" s="22">
        <v>0</v>
      </c>
      <c r="M135" s="22">
        <v>0</v>
      </c>
      <c r="N135" s="21">
        <v>0</v>
      </c>
    </row>
    <row r="136" spans="1:14" hidden="1">
      <c r="A136" s="20" t="s">
        <v>160</v>
      </c>
      <c r="B136" s="19">
        <v>0</v>
      </c>
      <c r="C136" s="19">
        <v>0</v>
      </c>
      <c r="D136" s="19">
        <v>0</v>
      </c>
      <c r="E136" s="19">
        <v>0</v>
      </c>
      <c r="F136" s="19">
        <v>0</v>
      </c>
      <c r="G136" s="19">
        <v>0</v>
      </c>
      <c r="H136" s="19">
        <v>0</v>
      </c>
      <c r="I136" s="19">
        <v>0</v>
      </c>
      <c r="J136" s="19">
        <v>0</v>
      </c>
      <c r="K136" s="19">
        <v>0</v>
      </c>
      <c r="L136" s="19">
        <v>0</v>
      </c>
      <c r="M136" s="19">
        <v>0</v>
      </c>
      <c r="N136" s="18">
        <v>0</v>
      </c>
    </row>
    <row r="137" spans="1:14" hidden="1">
      <c r="A137" s="23" t="s">
        <v>159</v>
      </c>
      <c r="B137" s="22">
        <v>29</v>
      </c>
      <c r="C137" s="22">
        <v>21</v>
      </c>
      <c r="D137" s="22">
        <v>0</v>
      </c>
      <c r="E137" s="22">
        <v>0</v>
      </c>
      <c r="F137" s="22">
        <v>0</v>
      </c>
      <c r="G137" s="22">
        <v>9</v>
      </c>
      <c r="H137" s="22">
        <v>0</v>
      </c>
      <c r="I137" s="22">
        <v>0</v>
      </c>
      <c r="J137" s="22">
        <v>0</v>
      </c>
      <c r="K137" s="22">
        <v>0</v>
      </c>
      <c r="L137" s="22">
        <v>38</v>
      </c>
      <c r="M137" s="22">
        <v>68</v>
      </c>
      <c r="N137" s="21">
        <v>0</v>
      </c>
    </row>
    <row r="138" spans="1:14" hidden="1">
      <c r="A138" s="20" t="s">
        <v>158</v>
      </c>
      <c r="B138" s="19">
        <v>0</v>
      </c>
      <c r="C138" s="19">
        <v>0</v>
      </c>
      <c r="D138" s="19">
        <v>0</v>
      </c>
      <c r="E138" s="19">
        <v>0</v>
      </c>
      <c r="F138" s="19">
        <v>0</v>
      </c>
      <c r="G138" s="19">
        <v>0</v>
      </c>
      <c r="H138" s="19">
        <v>0</v>
      </c>
      <c r="I138" s="19">
        <v>0</v>
      </c>
      <c r="J138" s="19">
        <v>0</v>
      </c>
      <c r="K138" s="19">
        <v>0</v>
      </c>
      <c r="L138" s="19">
        <v>0</v>
      </c>
      <c r="M138" s="19">
        <v>0</v>
      </c>
      <c r="N138" s="18">
        <v>0</v>
      </c>
    </row>
    <row r="139" spans="1:14" hidden="1">
      <c r="A139" s="23" t="s">
        <v>157</v>
      </c>
      <c r="B139" s="22">
        <v>84</v>
      </c>
      <c r="C139" s="22">
        <v>0</v>
      </c>
      <c r="D139" s="22">
        <v>53</v>
      </c>
      <c r="E139" s="22">
        <v>325</v>
      </c>
      <c r="F139" s="22">
        <v>110</v>
      </c>
      <c r="G139" s="22">
        <v>143</v>
      </c>
      <c r="H139" s="22">
        <v>2469</v>
      </c>
      <c r="I139" s="22">
        <v>21</v>
      </c>
      <c r="J139" s="22">
        <v>446</v>
      </c>
      <c r="K139" s="22">
        <v>92</v>
      </c>
      <c r="L139" s="22">
        <v>82</v>
      </c>
      <c r="M139" s="22">
        <v>54</v>
      </c>
      <c r="N139" s="21">
        <v>0</v>
      </c>
    </row>
    <row r="140" spans="1:14" hidden="1">
      <c r="A140" s="20" t="s">
        <v>156</v>
      </c>
      <c r="B140" s="19">
        <v>0</v>
      </c>
      <c r="C140" s="19">
        <v>0</v>
      </c>
      <c r="D140" s="19">
        <v>0</v>
      </c>
      <c r="E140" s="19">
        <v>0</v>
      </c>
      <c r="F140" s="19">
        <v>0</v>
      </c>
      <c r="G140" s="19">
        <v>0</v>
      </c>
      <c r="H140" s="19">
        <v>0</v>
      </c>
      <c r="I140" s="19">
        <v>0</v>
      </c>
      <c r="J140" s="19">
        <v>0</v>
      </c>
      <c r="K140" s="19">
        <v>8</v>
      </c>
      <c r="L140" s="19">
        <v>0</v>
      </c>
      <c r="M140" s="19">
        <v>0</v>
      </c>
      <c r="N140" s="18">
        <v>0</v>
      </c>
    </row>
    <row r="141" spans="1:14" hidden="1">
      <c r="A141" s="23" t="s">
        <v>155</v>
      </c>
      <c r="B141" s="22">
        <v>0</v>
      </c>
      <c r="C141" s="22">
        <v>0</v>
      </c>
      <c r="D141" s="22">
        <v>0</v>
      </c>
      <c r="E141" s="22">
        <v>11</v>
      </c>
      <c r="F141" s="22">
        <v>0</v>
      </c>
      <c r="G141" s="22">
        <v>0</v>
      </c>
      <c r="H141" s="22">
        <v>0</v>
      </c>
      <c r="I141" s="22">
        <v>0</v>
      </c>
      <c r="J141" s="22">
        <v>0</v>
      </c>
      <c r="K141" s="22">
        <v>0</v>
      </c>
      <c r="L141" s="22">
        <v>0</v>
      </c>
      <c r="M141" s="22">
        <v>0</v>
      </c>
      <c r="N141" s="21">
        <v>0</v>
      </c>
    </row>
    <row r="142" spans="1:14" hidden="1">
      <c r="A142" s="20" t="s">
        <v>154</v>
      </c>
      <c r="B142" s="19">
        <v>0</v>
      </c>
      <c r="C142" s="19">
        <v>69</v>
      </c>
      <c r="D142" s="19">
        <v>194</v>
      </c>
      <c r="E142" s="19">
        <v>0</v>
      </c>
      <c r="F142" s="19">
        <v>6</v>
      </c>
      <c r="G142" s="19">
        <v>3</v>
      </c>
      <c r="H142" s="19">
        <v>0</v>
      </c>
      <c r="I142" s="19">
        <v>0</v>
      </c>
      <c r="J142" s="19">
        <v>33</v>
      </c>
      <c r="K142" s="19">
        <v>49</v>
      </c>
      <c r="L142" s="19">
        <v>3</v>
      </c>
      <c r="M142" s="19">
        <v>0</v>
      </c>
      <c r="N142" s="18">
        <v>0</v>
      </c>
    </row>
    <row r="143" spans="1:14" hidden="1">
      <c r="A143" s="23" t="s">
        <v>153</v>
      </c>
      <c r="B143" s="22">
        <v>0</v>
      </c>
      <c r="C143" s="22">
        <v>0</v>
      </c>
      <c r="D143" s="22">
        <v>0</v>
      </c>
      <c r="E143" s="22">
        <v>0</v>
      </c>
      <c r="F143" s="22">
        <v>0</v>
      </c>
      <c r="G143" s="22">
        <v>0</v>
      </c>
      <c r="H143" s="22">
        <v>0</v>
      </c>
      <c r="I143" s="22">
        <v>1</v>
      </c>
      <c r="J143" s="22">
        <v>0</v>
      </c>
      <c r="K143" s="22">
        <v>0</v>
      </c>
      <c r="L143" s="22">
        <v>0</v>
      </c>
      <c r="M143" s="22">
        <v>0</v>
      </c>
      <c r="N143" s="21">
        <v>0</v>
      </c>
    </row>
    <row r="144" spans="1:14" hidden="1">
      <c r="A144" s="20" t="s">
        <v>152</v>
      </c>
      <c r="B144" s="19">
        <v>80</v>
      </c>
      <c r="C144" s="19">
        <v>261</v>
      </c>
      <c r="D144" s="19">
        <v>252</v>
      </c>
      <c r="E144" s="19">
        <v>226</v>
      </c>
      <c r="F144" s="19">
        <v>34</v>
      </c>
      <c r="G144" s="19">
        <v>867</v>
      </c>
      <c r="H144" s="19">
        <v>605</v>
      </c>
      <c r="I144" s="19">
        <v>575</v>
      </c>
      <c r="J144" s="19">
        <v>58</v>
      </c>
      <c r="K144" s="19">
        <v>25</v>
      </c>
      <c r="L144" s="19">
        <v>10</v>
      </c>
      <c r="M144" s="19">
        <v>0</v>
      </c>
      <c r="N144" s="18">
        <v>0</v>
      </c>
    </row>
    <row r="145" spans="1:14" hidden="1">
      <c r="A145" s="23" t="s">
        <v>151</v>
      </c>
      <c r="B145" s="22">
        <v>0</v>
      </c>
      <c r="C145" s="22">
        <v>0</v>
      </c>
      <c r="D145" s="22">
        <v>0</v>
      </c>
      <c r="E145" s="22">
        <v>0</v>
      </c>
      <c r="F145" s="22">
        <v>0</v>
      </c>
      <c r="G145" s="22">
        <v>0</v>
      </c>
      <c r="H145" s="22">
        <v>0</v>
      </c>
      <c r="I145" s="22">
        <v>15</v>
      </c>
      <c r="J145" s="22">
        <v>0</v>
      </c>
      <c r="K145" s="22">
        <v>0</v>
      </c>
      <c r="L145" s="22">
        <v>3</v>
      </c>
      <c r="M145" s="22">
        <v>4</v>
      </c>
      <c r="N145" s="21">
        <v>0</v>
      </c>
    </row>
    <row r="146" spans="1:14" hidden="1">
      <c r="A146" s="20" t="s">
        <v>150</v>
      </c>
      <c r="B146" s="19">
        <v>0</v>
      </c>
      <c r="C146" s="19">
        <v>1030</v>
      </c>
      <c r="D146" s="19">
        <v>0</v>
      </c>
      <c r="E146" s="19">
        <v>61</v>
      </c>
      <c r="F146" s="19">
        <v>0</v>
      </c>
      <c r="G146" s="19">
        <v>0</v>
      </c>
      <c r="H146" s="19">
        <v>0</v>
      </c>
      <c r="I146" s="19">
        <v>0</v>
      </c>
      <c r="J146" s="19">
        <v>0</v>
      </c>
      <c r="K146" s="19">
        <v>6</v>
      </c>
      <c r="L146" s="19">
        <v>21</v>
      </c>
      <c r="M146" s="19">
        <v>0</v>
      </c>
      <c r="N146" s="18">
        <v>0</v>
      </c>
    </row>
    <row r="147" spans="1:14" hidden="1">
      <c r="A147" s="23" t="s">
        <v>149</v>
      </c>
      <c r="B147" s="22">
        <v>0</v>
      </c>
      <c r="C147" s="22">
        <v>0</v>
      </c>
      <c r="D147" s="22">
        <v>0</v>
      </c>
      <c r="E147" s="22">
        <v>0</v>
      </c>
      <c r="F147" s="22">
        <v>0</v>
      </c>
      <c r="G147" s="22">
        <v>0</v>
      </c>
      <c r="H147" s="22">
        <v>0</v>
      </c>
      <c r="I147" s="22">
        <v>0</v>
      </c>
      <c r="J147" s="22">
        <v>0</v>
      </c>
      <c r="K147" s="22">
        <v>0</v>
      </c>
      <c r="L147" s="22">
        <v>0</v>
      </c>
      <c r="M147" s="22">
        <v>0</v>
      </c>
      <c r="N147" s="21">
        <v>0</v>
      </c>
    </row>
    <row r="148" spans="1:14" hidden="1">
      <c r="A148" s="20" t="s">
        <v>148</v>
      </c>
      <c r="B148" s="19">
        <v>3</v>
      </c>
      <c r="C148" s="19">
        <v>0</v>
      </c>
      <c r="D148" s="19">
        <v>0</v>
      </c>
      <c r="E148" s="19">
        <v>0</v>
      </c>
      <c r="F148" s="19">
        <v>0</v>
      </c>
      <c r="G148" s="19">
        <v>187</v>
      </c>
      <c r="H148" s="19">
        <v>0</v>
      </c>
      <c r="I148" s="19">
        <v>0</v>
      </c>
      <c r="J148" s="19">
        <v>46</v>
      </c>
      <c r="K148" s="19">
        <v>55</v>
      </c>
      <c r="L148" s="19">
        <v>0</v>
      </c>
      <c r="M148" s="19">
        <v>7</v>
      </c>
      <c r="N148" s="18">
        <v>0</v>
      </c>
    </row>
    <row r="149" spans="1:14" hidden="1">
      <c r="A149" s="23" t="s">
        <v>147</v>
      </c>
      <c r="B149" s="22">
        <v>0</v>
      </c>
      <c r="C149" s="22">
        <v>0</v>
      </c>
      <c r="D149" s="22">
        <v>0</v>
      </c>
      <c r="E149" s="22">
        <v>6</v>
      </c>
      <c r="F149" s="22">
        <v>27</v>
      </c>
      <c r="G149" s="22">
        <v>0</v>
      </c>
      <c r="H149" s="22">
        <v>0</v>
      </c>
      <c r="I149" s="22">
        <v>0</v>
      </c>
      <c r="J149" s="22">
        <v>2</v>
      </c>
      <c r="K149" s="22">
        <v>0</v>
      </c>
      <c r="L149" s="22">
        <v>0</v>
      </c>
      <c r="M149" s="22">
        <v>0</v>
      </c>
      <c r="N149" s="21">
        <v>0</v>
      </c>
    </row>
    <row r="150" spans="1:14" hidden="1">
      <c r="A150" s="20" t="s">
        <v>146</v>
      </c>
      <c r="B150" s="19">
        <v>15</v>
      </c>
      <c r="C150" s="19">
        <v>0</v>
      </c>
      <c r="D150" s="19">
        <v>0</v>
      </c>
      <c r="E150" s="19">
        <v>0</v>
      </c>
      <c r="F150" s="19">
        <v>0</v>
      </c>
      <c r="G150" s="19">
        <v>0</v>
      </c>
      <c r="H150" s="19">
        <v>0</v>
      </c>
      <c r="I150" s="19">
        <v>0</v>
      </c>
      <c r="J150" s="19">
        <v>0</v>
      </c>
      <c r="K150" s="19">
        <v>0</v>
      </c>
      <c r="L150" s="19">
        <v>0</v>
      </c>
      <c r="M150" s="19">
        <v>0</v>
      </c>
      <c r="N150" s="18">
        <v>0</v>
      </c>
    </row>
    <row r="151" spans="1:14" hidden="1">
      <c r="A151" s="23" t="s">
        <v>145</v>
      </c>
      <c r="B151" s="22">
        <v>0</v>
      </c>
      <c r="C151" s="22">
        <v>111</v>
      </c>
      <c r="D151" s="22">
        <v>0</v>
      </c>
      <c r="E151" s="22">
        <v>0</v>
      </c>
      <c r="F151" s="22">
        <v>0</v>
      </c>
      <c r="G151" s="22">
        <v>7</v>
      </c>
      <c r="H151" s="22">
        <v>117</v>
      </c>
      <c r="I151" s="22">
        <v>3</v>
      </c>
      <c r="J151" s="22">
        <v>0</v>
      </c>
      <c r="K151" s="22">
        <v>0</v>
      </c>
      <c r="L151" s="22">
        <v>0</v>
      </c>
      <c r="M151" s="22">
        <v>0</v>
      </c>
      <c r="N151" s="21">
        <v>0</v>
      </c>
    </row>
    <row r="152" spans="1:14" hidden="1">
      <c r="A152" s="20" t="s">
        <v>144</v>
      </c>
      <c r="B152" s="19">
        <v>0</v>
      </c>
      <c r="C152" s="19">
        <v>0</v>
      </c>
      <c r="D152" s="19">
        <v>0</v>
      </c>
      <c r="E152" s="19">
        <v>0</v>
      </c>
      <c r="F152" s="19">
        <v>22</v>
      </c>
      <c r="G152" s="19">
        <v>0</v>
      </c>
      <c r="H152" s="19">
        <v>0</v>
      </c>
      <c r="I152" s="19">
        <v>0</v>
      </c>
      <c r="J152" s="19">
        <v>0</v>
      </c>
      <c r="K152" s="19">
        <v>0</v>
      </c>
      <c r="L152" s="19">
        <v>22</v>
      </c>
      <c r="M152" s="19">
        <v>0</v>
      </c>
      <c r="N152" s="18">
        <v>0</v>
      </c>
    </row>
    <row r="153" spans="1:14" hidden="1">
      <c r="A153" s="23" t="s">
        <v>143</v>
      </c>
      <c r="B153" s="22">
        <v>0</v>
      </c>
      <c r="C153" s="22">
        <v>0</v>
      </c>
      <c r="D153" s="22">
        <v>0</v>
      </c>
      <c r="E153" s="22">
        <v>0</v>
      </c>
      <c r="F153" s="22">
        <v>7</v>
      </c>
      <c r="G153" s="22">
        <v>0</v>
      </c>
      <c r="H153" s="22">
        <v>0</v>
      </c>
      <c r="I153" s="22">
        <v>21</v>
      </c>
      <c r="J153" s="22">
        <v>154</v>
      </c>
      <c r="K153" s="22">
        <v>102</v>
      </c>
      <c r="L153" s="22">
        <v>16</v>
      </c>
      <c r="M153" s="22">
        <v>0</v>
      </c>
      <c r="N153" s="21">
        <v>0</v>
      </c>
    </row>
    <row r="154" spans="1:14" hidden="1">
      <c r="A154" s="20" t="s">
        <v>142</v>
      </c>
      <c r="B154" s="19">
        <v>0</v>
      </c>
      <c r="C154" s="19">
        <v>0</v>
      </c>
      <c r="D154" s="19">
        <v>0</v>
      </c>
      <c r="E154" s="19">
        <v>0</v>
      </c>
      <c r="F154" s="19">
        <v>0</v>
      </c>
      <c r="G154" s="19">
        <v>0</v>
      </c>
      <c r="H154" s="19">
        <v>0</v>
      </c>
      <c r="I154" s="19">
        <v>0</v>
      </c>
      <c r="J154" s="19">
        <v>0</v>
      </c>
      <c r="K154" s="19">
        <v>0</v>
      </c>
      <c r="L154" s="19">
        <v>0</v>
      </c>
      <c r="M154" s="19">
        <v>0</v>
      </c>
      <c r="N154" s="18">
        <v>0</v>
      </c>
    </row>
    <row r="155" spans="1:14" hidden="1">
      <c r="A155" s="23" t="s">
        <v>141</v>
      </c>
      <c r="B155" s="22">
        <v>1</v>
      </c>
      <c r="C155" s="22">
        <v>0</v>
      </c>
      <c r="D155" s="22">
        <v>0</v>
      </c>
      <c r="E155" s="22">
        <v>0</v>
      </c>
      <c r="F155" s="22">
        <v>0</v>
      </c>
      <c r="G155" s="22">
        <v>0</v>
      </c>
      <c r="H155" s="22">
        <v>0</v>
      </c>
      <c r="I155" s="22">
        <v>0</v>
      </c>
      <c r="J155" s="22">
        <v>0</v>
      </c>
      <c r="K155" s="22">
        <v>0</v>
      </c>
      <c r="L155" s="22">
        <v>8</v>
      </c>
      <c r="M155" s="22">
        <v>0</v>
      </c>
      <c r="N155" s="21">
        <v>0</v>
      </c>
    </row>
    <row r="156" spans="1:14" hidden="1">
      <c r="A156" s="20" t="s">
        <v>140</v>
      </c>
      <c r="B156" s="19">
        <v>0</v>
      </c>
      <c r="C156" s="19">
        <v>0</v>
      </c>
      <c r="D156" s="19">
        <v>0</v>
      </c>
      <c r="E156" s="19">
        <v>0</v>
      </c>
      <c r="F156" s="19">
        <v>0</v>
      </c>
      <c r="G156" s="19">
        <v>0</v>
      </c>
      <c r="H156" s="19">
        <v>0</v>
      </c>
      <c r="I156" s="19">
        <v>0</v>
      </c>
      <c r="J156" s="19">
        <v>0</v>
      </c>
      <c r="K156" s="19">
        <v>0</v>
      </c>
      <c r="L156" s="19">
        <v>0</v>
      </c>
      <c r="M156" s="19">
        <v>30</v>
      </c>
      <c r="N156" s="18">
        <v>0</v>
      </c>
    </row>
    <row r="157" spans="1:14" hidden="1">
      <c r="A157" s="23" t="s">
        <v>139</v>
      </c>
      <c r="B157" s="22">
        <v>125</v>
      </c>
      <c r="C157" s="22">
        <v>121</v>
      </c>
      <c r="D157" s="22">
        <v>3</v>
      </c>
      <c r="E157" s="22">
        <v>0</v>
      </c>
      <c r="F157" s="22">
        <v>6</v>
      </c>
      <c r="G157" s="22">
        <v>0</v>
      </c>
      <c r="H157" s="22">
        <v>7</v>
      </c>
      <c r="I157" s="22">
        <v>4</v>
      </c>
      <c r="J157" s="22">
        <v>1</v>
      </c>
      <c r="K157" s="22">
        <v>4</v>
      </c>
      <c r="L157" s="22">
        <v>0</v>
      </c>
      <c r="M157" s="22">
        <v>0</v>
      </c>
      <c r="N157" s="21">
        <v>0</v>
      </c>
    </row>
    <row r="158" spans="1:14" hidden="1">
      <c r="A158" s="20" t="s">
        <v>138</v>
      </c>
      <c r="B158" s="19">
        <v>25</v>
      </c>
      <c r="C158" s="19">
        <v>2</v>
      </c>
      <c r="D158" s="19">
        <v>0</v>
      </c>
      <c r="E158" s="19">
        <v>0</v>
      </c>
      <c r="F158" s="19">
        <v>52</v>
      </c>
      <c r="G158" s="19">
        <v>1</v>
      </c>
      <c r="H158" s="19">
        <v>0</v>
      </c>
      <c r="I158" s="19">
        <v>0</v>
      </c>
      <c r="J158" s="19">
        <v>0</v>
      </c>
      <c r="K158" s="19">
        <v>196</v>
      </c>
      <c r="L158" s="19">
        <v>0</v>
      </c>
      <c r="M158" s="19">
        <v>0</v>
      </c>
      <c r="N158" s="18">
        <v>0</v>
      </c>
    </row>
    <row r="159" spans="1:14" hidden="1">
      <c r="A159" s="23" t="s">
        <v>137</v>
      </c>
      <c r="B159" s="22">
        <v>45</v>
      </c>
      <c r="C159" s="22">
        <v>199</v>
      </c>
      <c r="D159" s="22">
        <v>0</v>
      </c>
      <c r="E159" s="22">
        <v>17</v>
      </c>
      <c r="F159" s="22">
        <v>223</v>
      </c>
      <c r="G159" s="22">
        <v>419</v>
      </c>
      <c r="H159" s="22">
        <v>0</v>
      </c>
      <c r="I159" s="22">
        <v>0</v>
      </c>
      <c r="J159" s="22">
        <v>14</v>
      </c>
      <c r="K159" s="22">
        <v>43</v>
      </c>
      <c r="L159" s="22">
        <v>0</v>
      </c>
      <c r="M159" s="22">
        <v>0</v>
      </c>
      <c r="N159" s="21">
        <v>0</v>
      </c>
    </row>
    <row r="160" spans="1:14" hidden="1">
      <c r="A160" s="20" t="s">
        <v>136</v>
      </c>
      <c r="B160" s="19">
        <v>0</v>
      </c>
      <c r="C160" s="19">
        <v>0</v>
      </c>
      <c r="D160" s="19">
        <v>0</v>
      </c>
      <c r="E160" s="19">
        <v>15</v>
      </c>
      <c r="F160" s="19">
        <v>0</v>
      </c>
      <c r="G160" s="19">
        <v>36</v>
      </c>
      <c r="H160" s="19">
        <v>0</v>
      </c>
      <c r="I160" s="19">
        <v>0</v>
      </c>
      <c r="J160" s="19">
        <v>0</v>
      </c>
      <c r="K160" s="19">
        <v>17</v>
      </c>
      <c r="L160" s="19">
        <v>0</v>
      </c>
      <c r="M160" s="19">
        <v>0</v>
      </c>
      <c r="N160" s="18">
        <v>0</v>
      </c>
    </row>
    <row r="161" spans="1:14" hidden="1">
      <c r="A161" s="23" t="s">
        <v>135</v>
      </c>
      <c r="B161" s="22">
        <v>0</v>
      </c>
      <c r="C161" s="22">
        <v>0</v>
      </c>
      <c r="D161" s="22">
        <v>0</v>
      </c>
      <c r="E161" s="22">
        <v>7</v>
      </c>
      <c r="F161" s="22">
        <v>0</v>
      </c>
      <c r="G161" s="22">
        <v>0</v>
      </c>
      <c r="H161" s="22">
        <v>37</v>
      </c>
      <c r="I161" s="22">
        <v>0</v>
      </c>
      <c r="J161" s="22">
        <v>18</v>
      </c>
      <c r="K161" s="22">
        <v>0</v>
      </c>
      <c r="L161" s="22">
        <v>1</v>
      </c>
      <c r="M161" s="22">
        <v>0</v>
      </c>
      <c r="N161" s="21">
        <v>0</v>
      </c>
    </row>
    <row r="162" spans="1:14" hidden="1">
      <c r="A162" s="20" t="s">
        <v>134</v>
      </c>
      <c r="B162" s="19">
        <v>756</v>
      </c>
      <c r="C162" s="19">
        <v>0</v>
      </c>
      <c r="D162" s="19">
        <v>0</v>
      </c>
      <c r="E162" s="19">
        <v>0</v>
      </c>
      <c r="F162" s="19">
        <v>0</v>
      </c>
      <c r="G162" s="19">
        <v>0</v>
      </c>
      <c r="H162" s="19">
        <v>0</v>
      </c>
      <c r="I162" s="19">
        <v>0</v>
      </c>
      <c r="J162" s="19">
        <v>80</v>
      </c>
      <c r="K162" s="19">
        <v>195</v>
      </c>
      <c r="L162" s="19">
        <v>329</v>
      </c>
      <c r="M162" s="19">
        <v>240</v>
      </c>
      <c r="N162" s="18">
        <v>0</v>
      </c>
    </row>
    <row r="163" spans="1:14" hidden="1">
      <c r="A163" s="23" t="s">
        <v>133</v>
      </c>
      <c r="B163" s="22">
        <v>0</v>
      </c>
      <c r="C163" s="22">
        <v>0</v>
      </c>
      <c r="D163" s="22">
        <v>0</v>
      </c>
      <c r="E163" s="22">
        <v>0</v>
      </c>
      <c r="F163" s="22">
        <v>0</v>
      </c>
      <c r="G163" s="22">
        <v>0</v>
      </c>
      <c r="H163" s="22">
        <v>8</v>
      </c>
      <c r="I163" s="22">
        <v>1</v>
      </c>
      <c r="J163" s="22">
        <v>21</v>
      </c>
      <c r="K163" s="22">
        <v>0</v>
      </c>
      <c r="L163" s="22">
        <v>0</v>
      </c>
      <c r="M163" s="22">
        <v>0</v>
      </c>
      <c r="N163" s="21">
        <v>0</v>
      </c>
    </row>
    <row r="164" spans="1:14" hidden="1">
      <c r="A164" s="20" t="s">
        <v>132</v>
      </c>
      <c r="B164" s="19">
        <v>0</v>
      </c>
      <c r="C164" s="19">
        <v>50</v>
      </c>
      <c r="D164" s="19">
        <v>0</v>
      </c>
      <c r="E164" s="19">
        <v>0</v>
      </c>
      <c r="F164" s="19">
        <v>0</v>
      </c>
      <c r="G164" s="19">
        <v>81</v>
      </c>
      <c r="H164" s="19">
        <v>31</v>
      </c>
      <c r="I164" s="19">
        <v>0</v>
      </c>
      <c r="J164" s="19">
        <v>54</v>
      </c>
      <c r="K164" s="19">
        <v>0</v>
      </c>
      <c r="L164" s="19">
        <v>0</v>
      </c>
      <c r="M164" s="19">
        <v>0</v>
      </c>
      <c r="N164" s="18">
        <v>0</v>
      </c>
    </row>
    <row r="165" spans="1:14" hidden="1">
      <c r="A165" s="23" t="s">
        <v>131</v>
      </c>
      <c r="B165" s="22">
        <v>0</v>
      </c>
      <c r="C165" s="22">
        <v>0</v>
      </c>
      <c r="D165" s="22">
        <v>0</v>
      </c>
      <c r="E165" s="22">
        <v>0</v>
      </c>
      <c r="F165" s="22">
        <v>0</v>
      </c>
      <c r="G165" s="22">
        <v>0</v>
      </c>
      <c r="H165" s="22">
        <v>0</v>
      </c>
      <c r="I165" s="22">
        <v>0</v>
      </c>
      <c r="J165" s="22">
        <v>0</v>
      </c>
      <c r="K165" s="22">
        <v>0</v>
      </c>
      <c r="L165" s="22">
        <v>0</v>
      </c>
      <c r="M165" s="22">
        <v>0</v>
      </c>
      <c r="N165" s="21">
        <v>0</v>
      </c>
    </row>
    <row r="166" spans="1:14" hidden="1">
      <c r="A166" s="20" t="s">
        <v>130</v>
      </c>
      <c r="B166" s="19">
        <v>3</v>
      </c>
      <c r="C166" s="19">
        <v>216</v>
      </c>
      <c r="D166" s="19">
        <v>0</v>
      </c>
      <c r="E166" s="19">
        <v>210</v>
      </c>
      <c r="F166" s="19">
        <v>3</v>
      </c>
      <c r="G166" s="19">
        <v>0</v>
      </c>
      <c r="H166" s="19">
        <v>0</v>
      </c>
      <c r="I166" s="19">
        <v>9</v>
      </c>
      <c r="J166" s="19">
        <v>244</v>
      </c>
      <c r="K166" s="19">
        <v>0</v>
      </c>
      <c r="L166" s="19">
        <v>0</v>
      </c>
      <c r="M166" s="19">
        <v>0</v>
      </c>
      <c r="N166" s="18">
        <v>0</v>
      </c>
    </row>
    <row r="167" spans="1:14" hidden="1">
      <c r="A167" s="23" t="s">
        <v>129</v>
      </c>
      <c r="B167" s="22">
        <v>0</v>
      </c>
      <c r="C167" s="22">
        <v>0</v>
      </c>
      <c r="D167" s="22">
        <v>0</v>
      </c>
      <c r="E167" s="22">
        <v>0</v>
      </c>
      <c r="F167" s="22">
        <v>0</v>
      </c>
      <c r="G167" s="22">
        <v>0</v>
      </c>
      <c r="H167" s="22">
        <v>36</v>
      </c>
      <c r="I167" s="22">
        <v>0</v>
      </c>
      <c r="J167" s="22">
        <v>0</v>
      </c>
      <c r="K167" s="22">
        <v>0</v>
      </c>
      <c r="L167" s="22">
        <v>0</v>
      </c>
      <c r="M167" s="22">
        <v>0</v>
      </c>
      <c r="N167" s="21">
        <v>0</v>
      </c>
    </row>
    <row r="168" spans="1:14" hidden="1">
      <c r="A168" s="20" t="s">
        <v>128</v>
      </c>
      <c r="B168" s="19">
        <v>0</v>
      </c>
      <c r="C168" s="19">
        <v>0</v>
      </c>
      <c r="D168" s="19">
        <v>0</v>
      </c>
      <c r="E168" s="19">
        <v>0</v>
      </c>
      <c r="F168" s="19">
        <v>0</v>
      </c>
      <c r="G168" s="19">
        <v>0</v>
      </c>
      <c r="H168" s="19">
        <v>0</v>
      </c>
      <c r="I168" s="19">
        <v>0</v>
      </c>
      <c r="J168" s="19">
        <v>0</v>
      </c>
      <c r="K168" s="19">
        <v>0</v>
      </c>
      <c r="L168" s="19">
        <v>0</v>
      </c>
      <c r="M168" s="19">
        <v>0</v>
      </c>
      <c r="N168" s="18">
        <v>0</v>
      </c>
    </row>
    <row r="169" spans="1:14" hidden="1">
      <c r="A169" s="23" t="s">
        <v>127</v>
      </c>
      <c r="B169" s="22">
        <v>5</v>
      </c>
      <c r="C169" s="22">
        <v>0</v>
      </c>
      <c r="D169" s="22">
        <v>0</v>
      </c>
      <c r="E169" s="22">
        <v>0</v>
      </c>
      <c r="F169" s="22">
        <v>0</v>
      </c>
      <c r="G169" s="22">
        <v>0</v>
      </c>
      <c r="H169" s="22">
        <v>61</v>
      </c>
      <c r="I169" s="22">
        <v>76</v>
      </c>
      <c r="J169" s="22">
        <v>55</v>
      </c>
      <c r="K169" s="22">
        <v>10</v>
      </c>
      <c r="L169" s="22">
        <v>58</v>
      </c>
      <c r="M169" s="22">
        <v>25</v>
      </c>
      <c r="N169" s="21">
        <v>0</v>
      </c>
    </row>
    <row r="170" spans="1:14" hidden="1">
      <c r="A170" s="20" t="s">
        <v>126</v>
      </c>
      <c r="B170" s="19">
        <v>0</v>
      </c>
      <c r="C170" s="19">
        <v>0</v>
      </c>
      <c r="D170" s="19">
        <v>0</v>
      </c>
      <c r="E170" s="19">
        <v>32</v>
      </c>
      <c r="F170" s="19">
        <v>0</v>
      </c>
      <c r="G170" s="19">
        <v>49</v>
      </c>
      <c r="H170" s="19">
        <v>76</v>
      </c>
      <c r="I170" s="19">
        <v>0</v>
      </c>
      <c r="J170" s="19">
        <v>0</v>
      </c>
      <c r="K170" s="19">
        <v>0</v>
      </c>
      <c r="L170" s="19">
        <v>0</v>
      </c>
      <c r="M170" s="19">
        <v>0</v>
      </c>
      <c r="N170" s="18">
        <v>0</v>
      </c>
    </row>
    <row r="171" spans="1:14" hidden="1">
      <c r="A171" s="23" t="s">
        <v>125</v>
      </c>
      <c r="B171" s="22">
        <v>15</v>
      </c>
      <c r="C171" s="22">
        <v>621</v>
      </c>
      <c r="D171" s="22">
        <v>0</v>
      </c>
      <c r="E171" s="22">
        <v>0</v>
      </c>
      <c r="F171" s="22">
        <v>699</v>
      </c>
      <c r="G171" s="22">
        <v>0</v>
      </c>
      <c r="H171" s="22">
        <v>0</v>
      </c>
      <c r="I171" s="22">
        <v>0</v>
      </c>
      <c r="J171" s="22">
        <v>15</v>
      </c>
      <c r="K171" s="22">
        <v>12</v>
      </c>
      <c r="L171" s="22">
        <v>0</v>
      </c>
      <c r="M171" s="22">
        <v>0</v>
      </c>
      <c r="N171" s="21">
        <v>0</v>
      </c>
    </row>
    <row r="172" spans="1:14" hidden="1">
      <c r="A172" s="20" t="s">
        <v>124</v>
      </c>
      <c r="B172" s="19">
        <v>0</v>
      </c>
      <c r="C172" s="19">
        <v>0</v>
      </c>
      <c r="D172" s="19">
        <v>0</v>
      </c>
      <c r="E172" s="19">
        <v>0</v>
      </c>
      <c r="F172" s="19">
        <v>0</v>
      </c>
      <c r="G172" s="19">
        <v>0</v>
      </c>
      <c r="H172" s="19">
        <v>0</v>
      </c>
      <c r="I172" s="19">
        <v>0</v>
      </c>
      <c r="J172" s="19">
        <v>0</v>
      </c>
      <c r="K172" s="19">
        <v>1</v>
      </c>
      <c r="L172" s="19">
        <v>0</v>
      </c>
      <c r="M172" s="19">
        <v>0</v>
      </c>
      <c r="N172" s="18">
        <v>0</v>
      </c>
    </row>
    <row r="173" spans="1:14" hidden="1">
      <c r="A173" s="23" t="s">
        <v>123</v>
      </c>
      <c r="B173" s="22">
        <v>0</v>
      </c>
      <c r="C173" s="22">
        <v>0</v>
      </c>
      <c r="D173" s="22">
        <v>0</v>
      </c>
      <c r="E173" s="22">
        <v>0</v>
      </c>
      <c r="F173" s="22">
        <v>6</v>
      </c>
      <c r="G173" s="22">
        <v>0</v>
      </c>
      <c r="H173" s="22">
        <v>0</v>
      </c>
      <c r="I173" s="22">
        <v>0</v>
      </c>
      <c r="J173" s="22">
        <v>4</v>
      </c>
      <c r="K173" s="22">
        <v>2</v>
      </c>
      <c r="L173" s="22">
        <v>2</v>
      </c>
      <c r="M173" s="22">
        <v>0</v>
      </c>
      <c r="N173" s="21">
        <v>0</v>
      </c>
    </row>
    <row r="174" spans="1:14">
      <c r="A174" s="20" t="s">
        <v>122</v>
      </c>
      <c r="B174" s="19">
        <v>0</v>
      </c>
      <c r="C174" s="19">
        <v>0</v>
      </c>
      <c r="D174" s="19">
        <v>12</v>
      </c>
      <c r="E174" s="19">
        <v>0</v>
      </c>
      <c r="F174" s="19">
        <v>0</v>
      </c>
      <c r="G174" s="19">
        <v>0</v>
      </c>
      <c r="H174" s="19">
        <v>0</v>
      </c>
      <c r="I174" s="19">
        <v>5</v>
      </c>
      <c r="J174" s="19">
        <v>0</v>
      </c>
      <c r="K174" s="19">
        <v>0</v>
      </c>
      <c r="L174" s="19">
        <v>0</v>
      </c>
      <c r="M174" s="19">
        <v>0</v>
      </c>
      <c r="N174" s="18">
        <v>0</v>
      </c>
    </row>
    <row r="175" spans="1:14" hidden="1">
      <c r="A175" s="23" t="s">
        <v>121</v>
      </c>
      <c r="B175" s="22">
        <v>0</v>
      </c>
      <c r="C175" s="22">
        <v>0</v>
      </c>
      <c r="D175" s="22">
        <v>0</v>
      </c>
      <c r="E175" s="22">
        <v>0</v>
      </c>
      <c r="F175" s="22">
        <v>14</v>
      </c>
      <c r="G175" s="22">
        <v>0</v>
      </c>
      <c r="H175" s="22">
        <v>0</v>
      </c>
      <c r="I175" s="22">
        <v>0</v>
      </c>
      <c r="J175" s="22">
        <v>0</v>
      </c>
      <c r="K175" s="22">
        <v>0</v>
      </c>
      <c r="L175" s="22">
        <v>0</v>
      </c>
      <c r="M175" s="22">
        <v>0</v>
      </c>
      <c r="N175" s="21">
        <v>0</v>
      </c>
    </row>
    <row r="176" spans="1:14" hidden="1">
      <c r="A176" s="20" t="s">
        <v>120</v>
      </c>
      <c r="B176" s="19">
        <v>0</v>
      </c>
      <c r="C176" s="19">
        <v>1</v>
      </c>
      <c r="D176" s="19">
        <v>9</v>
      </c>
      <c r="E176" s="19">
        <v>0</v>
      </c>
      <c r="F176" s="19">
        <v>0</v>
      </c>
      <c r="G176" s="19">
        <v>45</v>
      </c>
      <c r="H176" s="19">
        <v>14</v>
      </c>
      <c r="I176" s="19">
        <v>258</v>
      </c>
      <c r="J176" s="19">
        <v>1</v>
      </c>
      <c r="K176" s="19">
        <v>40</v>
      </c>
      <c r="L176" s="19">
        <v>0</v>
      </c>
      <c r="M176" s="19">
        <v>0</v>
      </c>
      <c r="N176" s="18">
        <v>0</v>
      </c>
    </row>
    <row r="177" spans="1:14" hidden="1">
      <c r="A177" s="17" t="s">
        <v>119</v>
      </c>
      <c r="B177" s="16">
        <v>0</v>
      </c>
      <c r="C177" s="16">
        <v>0</v>
      </c>
      <c r="D177" s="16">
        <v>0</v>
      </c>
      <c r="E177" s="16">
        <v>0</v>
      </c>
      <c r="F177" s="16">
        <v>0</v>
      </c>
      <c r="G177" s="16">
        <v>0</v>
      </c>
      <c r="H177" s="16">
        <v>0</v>
      </c>
      <c r="I177" s="16">
        <v>0</v>
      </c>
      <c r="J177" s="16">
        <v>0</v>
      </c>
      <c r="K177" s="16">
        <v>0</v>
      </c>
      <c r="L177" s="16">
        <v>0</v>
      </c>
      <c r="M177" s="16">
        <v>15</v>
      </c>
      <c r="N177" s="15">
        <v>0</v>
      </c>
    </row>
  </sheetData>
  <autoFilter ref="A11:N177" xr:uid="{86D42406-68FF-48BE-ABA2-6A35C190AD9E}">
    <filterColumn colId="0">
      <filters>
        <filter val="United Kingdom"/>
        <filter val="World"/>
      </filters>
    </filterColumn>
  </autoFilter>
  <mergeCells count="2">
    <mergeCell ref="C3:C5"/>
    <mergeCell ref="C6:C8"/>
  </mergeCells>
  <phoneticPr fontId="2" type="noConversion"/>
  <hyperlinks>
    <hyperlink ref="A4" r:id="rId1" display="http://www.customs.gov.cn/" xr:uid="{B3BBF95B-C2BD-44DE-8E89-5FABD36E3D8E}"/>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3AA0E-5F00-4A83-929C-8DD7EF547AFE}">
  <sheetPr filterMode="1"/>
  <dimension ref="A1:N178"/>
  <sheetViews>
    <sheetView showGridLines="0" workbookViewId="0">
      <selection activeCell="A185" sqref="A185"/>
    </sheetView>
  </sheetViews>
  <sheetFormatPr defaultRowHeight="14.25"/>
  <cols>
    <col min="1" max="1" width="36" style="14" bestFit="1" customWidth="1"/>
    <col min="2" max="14" width="21.375" style="14" bestFit="1" customWidth="1"/>
    <col min="15" max="16384" width="9" style="14"/>
  </cols>
  <sheetData>
    <row r="1" spans="1:14" ht="25.5">
      <c r="A1" s="35" t="s">
        <v>301</v>
      </c>
    </row>
    <row r="2" spans="1:14" ht="28.5">
      <c r="A2" s="36" t="s">
        <v>300</v>
      </c>
      <c r="B2" s="62"/>
      <c r="C2" s="5" t="s">
        <v>348</v>
      </c>
      <c r="D2" s="4" t="s">
        <v>355</v>
      </c>
      <c r="E2" s="4" t="s">
        <v>350</v>
      </c>
    </row>
    <row r="3" spans="1:14">
      <c r="A3" s="27"/>
      <c r="B3" s="77" t="s">
        <v>373</v>
      </c>
      <c r="C3" s="67" t="s">
        <v>352</v>
      </c>
      <c r="D3" s="46">
        <f>B13+C13+D13+E13</f>
        <v>148366006</v>
      </c>
      <c r="E3" s="46">
        <f>D3*0.001</f>
        <v>148366.00599999999</v>
      </c>
    </row>
    <row r="4" spans="1:14" ht="28.5">
      <c r="A4" s="29" t="s">
        <v>299</v>
      </c>
      <c r="B4" s="77"/>
      <c r="C4" s="67" t="s">
        <v>353</v>
      </c>
      <c r="D4" s="46">
        <f>F13+G13+H13+I13</f>
        <v>275192020</v>
      </c>
      <c r="E4" s="46">
        <f>D4*0.001</f>
        <v>275192.02</v>
      </c>
    </row>
    <row r="5" spans="1:14">
      <c r="A5" s="27"/>
      <c r="B5" s="77"/>
      <c r="C5" s="67" t="s">
        <v>354</v>
      </c>
      <c r="D5" s="46">
        <f>J13+K13+L13+M13</f>
        <v>371753553</v>
      </c>
      <c r="E5" s="46">
        <f>D5*0.001</f>
        <v>371753.55300000001</v>
      </c>
    </row>
    <row r="6" spans="1:14">
      <c r="A6" s="27"/>
      <c r="B6" s="77" t="s">
        <v>374</v>
      </c>
      <c r="C6" s="67" t="s">
        <v>352</v>
      </c>
      <c r="D6" s="62">
        <f>SUM(B13:E13)</f>
        <v>148366006</v>
      </c>
      <c r="E6" s="46">
        <f t="shared" ref="E6:E8" si="0">D6*0.001</f>
        <v>148366.00599999999</v>
      </c>
    </row>
    <row r="7" spans="1:14">
      <c r="A7" s="27"/>
      <c r="B7" s="77"/>
      <c r="C7" s="67" t="s">
        <v>353</v>
      </c>
      <c r="D7" s="62">
        <f>SUM(F13:I13)</f>
        <v>275192020</v>
      </c>
      <c r="E7" s="46">
        <f t="shared" si="0"/>
        <v>275192.02</v>
      </c>
    </row>
    <row r="8" spans="1:14">
      <c r="A8" s="27"/>
      <c r="B8" s="77"/>
      <c r="C8" s="67" t="s">
        <v>354</v>
      </c>
      <c r="D8" s="62">
        <f>SUM(J13:M13)</f>
        <v>371753553</v>
      </c>
      <c r="E8" s="46">
        <f t="shared" si="0"/>
        <v>371753.55300000001</v>
      </c>
    </row>
    <row r="9" spans="1:14">
      <c r="A9" s="27"/>
    </row>
    <row r="10" spans="1:14">
      <c r="A10" s="27"/>
    </row>
    <row r="11" spans="1:14">
      <c r="A11" s="78" t="s">
        <v>297</v>
      </c>
      <c r="B11" s="25" t="s">
        <v>315</v>
      </c>
      <c r="C11" s="25" t="s">
        <v>314</v>
      </c>
      <c r="D11" s="25" t="s">
        <v>313</v>
      </c>
      <c r="E11" s="25" t="s">
        <v>312</v>
      </c>
      <c r="F11" s="25" t="s">
        <v>311</v>
      </c>
      <c r="G11" s="25" t="s">
        <v>310</v>
      </c>
      <c r="H11" s="25" t="s">
        <v>309</v>
      </c>
      <c r="I11" s="25" t="s">
        <v>308</v>
      </c>
      <c r="J11" s="25" t="s">
        <v>307</v>
      </c>
      <c r="K11" s="25" t="s">
        <v>306</v>
      </c>
      <c r="L11" s="25" t="s">
        <v>305</v>
      </c>
      <c r="M11" s="25" t="s">
        <v>304</v>
      </c>
      <c r="N11" s="24" t="s">
        <v>303</v>
      </c>
    </row>
    <row r="12" spans="1:14">
      <c r="A12" s="79"/>
      <c r="B12" s="31" t="s">
        <v>302</v>
      </c>
      <c r="C12" s="31" t="s">
        <v>302</v>
      </c>
      <c r="D12" s="31" t="s">
        <v>302</v>
      </c>
      <c r="E12" s="31" t="s">
        <v>302</v>
      </c>
      <c r="F12" s="31" t="s">
        <v>302</v>
      </c>
      <c r="G12" s="31" t="s">
        <v>302</v>
      </c>
      <c r="H12" s="31" t="s">
        <v>302</v>
      </c>
      <c r="I12" s="31" t="s">
        <v>302</v>
      </c>
      <c r="J12" s="31" t="s">
        <v>302</v>
      </c>
      <c r="K12" s="31" t="s">
        <v>302</v>
      </c>
      <c r="L12" s="31" t="s">
        <v>302</v>
      </c>
      <c r="M12" s="31" t="s">
        <v>302</v>
      </c>
      <c r="N12" s="30" t="s">
        <v>302</v>
      </c>
    </row>
    <row r="13" spans="1:14">
      <c r="A13" s="20" t="s">
        <v>117</v>
      </c>
      <c r="B13" s="43">
        <v>30378113</v>
      </c>
      <c r="C13" s="43">
        <v>41206818</v>
      </c>
      <c r="D13" s="43">
        <v>21456950</v>
      </c>
      <c r="E13" s="43">
        <v>55324125</v>
      </c>
      <c r="F13" s="44">
        <v>80696733</v>
      </c>
      <c r="G13" s="44">
        <v>58586356</v>
      </c>
      <c r="H13" s="44">
        <v>52256893</v>
      </c>
      <c r="I13" s="44">
        <v>83652038</v>
      </c>
      <c r="J13" s="45">
        <v>110010421</v>
      </c>
      <c r="K13" s="45">
        <v>114344241</v>
      </c>
      <c r="L13" s="45">
        <v>71531666</v>
      </c>
      <c r="M13" s="45">
        <v>75867225</v>
      </c>
      <c r="N13" s="18">
        <v>103323947</v>
      </c>
    </row>
    <row r="14" spans="1:14" hidden="1">
      <c r="A14" s="23" t="s">
        <v>282</v>
      </c>
      <c r="B14" s="22">
        <v>728535</v>
      </c>
      <c r="C14" s="22">
        <v>1391969</v>
      </c>
      <c r="D14" s="22">
        <v>849493</v>
      </c>
      <c r="E14" s="22">
        <v>3604132</v>
      </c>
      <c r="F14" s="22">
        <v>21805867</v>
      </c>
      <c r="G14" s="22">
        <v>12184738</v>
      </c>
      <c r="H14" s="22">
        <v>4798750</v>
      </c>
      <c r="I14" s="22">
        <v>18824853</v>
      </c>
      <c r="J14" s="22">
        <v>36686922</v>
      </c>
      <c r="K14" s="22">
        <v>30576828</v>
      </c>
      <c r="L14" s="22">
        <v>6505887</v>
      </c>
      <c r="M14" s="22">
        <v>28248475</v>
      </c>
      <c r="N14" s="21">
        <v>45876820</v>
      </c>
    </row>
    <row r="15" spans="1:14" hidden="1">
      <c r="A15" s="20" t="s">
        <v>283</v>
      </c>
      <c r="B15" s="19">
        <v>763418</v>
      </c>
      <c r="C15" s="19">
        <v>639896</v>
      </c>
      <c r="D15" s="19">
        <v>651120</v>
      </c>
      <c r="E15" s="19">
        <v>5688941</v>
      </c>
      <c r="F15" s="19">
        <v>7733203</v>
      </c>
      <c r="G15" s="19">
        <v>5769485</v>
      </c>
      <c r="H15" s="19">
        <v>9750455</v>
      </c>
      <c r="I15" s="19">
        <v>16266708</v>
      </c>
      <c r="J15" s="19">
        <v>25768366</v>
      </c>
      <c r="K15" s="19">
        <v>40737095</v>
      </c>
      <c r="L15" s="19">
        <v>39606613</v>
      </c>
      <c r="M15" s="19">
        <v>18920234</v>
      </c>
      <c r="N15" s="18">
        <v>31939111</v>
      </c>
    </row>
    <row r="16" spans="1:14" hidden="1">
      <c r="A16" s="23" t="s">
        <v>281</v>
      </c>
      <c r="B16" s="22">
        <v>5413</v>
      </c>
      <c r="C16" s="22">
        <v>147724</v>
      </c>
      <c r="D16" s="22">
        <v>0</v>
      </c>
      <c r="E16" s="22">
        <v>665237</v>
      </c>
      <c r="F16" s="22">
        <v>192748</v>
      </c>
      <c r="G16" s="22">
        <v>3457261</v>
      </c>
      <c r="H16" s="22">
        <v>9547</v>
      </c>
      <c r="I16" s="22">
        <v>3565321</v>
      </c>
      <c r="J16" s="22">
        <v>3618475</v>
      </c>
      <c r="K16" s="22">
        <v>6100602</v>
      </c>
      <c r="L16" s="22">
        <v>1487259</v>
      </c>
      <c r="M16" s="22">
        <v>5565210</v>
      </c>
      <c r="N16" s="21">
        <v>5089503</v>
      </c>
    </row>
    <row r="17" spans="1:14" hidden="1">
      <c r="A17" s="20" t="s">
        <v>280</v>
      </c>
      <c r="B17" s="19">
        <v>0</v>
      </c>
      <c r="C17" s="19">
        <v>851225</v>
      </c>
      <c r="D17" s="19">
        <v>1560140</v>
      </c>
      <c r="E17" s="19">
        <v>58217</v>
      </c>
      <c r="F17" s="19">
        <v>692225</v>
      </c>
      <c r="G17" s="19">
        <v>19137</v>
      </c>
      <c r="H17" s="19">
        <v>241406</v>
      </c>
      <c r="I17" s="19">
        <v>20728</v>
      </c>
      <c r="J17" s="19">
        <v>650921</v>
      </c>
      <c r="K17" s="19">
        <v>1512617</v>
      </c>
      <c r="L17" s="19">
        <v>1355327</v>
      </c>
      <c r="M17" s="19">
        <v>1236016</v>
      </c>
      <c r="N17" s="18">
        <v>2400824</v>
      </c>
    </row>
    <row r="18" spans="1:14" hidden="1">
      <c r="A18" s="23" t="s">
        <v>278</v>
      </c>
      <c r="B18" s="22">
        <v>266852</v>
      </c>
      <c r="C18" s="22">
        <v>716079</v>
      </c>
      <c r="D18" s="22">
        <v>533806</v>
      </c>
      <c r="E18" s="22">
        <v>3077309</v>
      </c>
      <c r="F18" s="22">
        <v>5250422</v>
      </c>
      <c r="G18" s="22">
        <v>5906034</v>
      </c>
      <c r="H18" s="22">
        <v>8495571</v>
      </c>
      <c r="I18" s="22">
        <v>12376760</v>
      </c>
      <c r="J18" s="22">
        <v>4014255</v>
      </c>
      <c r="K18" s="22">
        <v>7320124</v>
      </c>
      <c r="L18" s="22">
        <v>7037288</v>
      </c>
      <c r="M18" s="22">
        <v>3831817</v>
      </c>
      <c r="N18" s="21">
        <v>2073210</v>
      </c>
    </row>
    <row r="19" spans="1:14" hidden="1">
      <c r="A19" s="20" t="s">
        <v>277</v>
      </c>
      <c r="B19" s="19">
        <v>13130602</v>
      </c>
      <c r="C19" s="19">
        <v>19719523</v>
      </c>
      <c r="D19" s="19">
        <v>5800863</v>
      </c>
      <c r="E19" s="19">
        <v>13776481</v>
      </c>
      <c r="F19" s="19">
        <v>16025495</v>
      </c>
      <c r="G19" s="19">
        <v>6765020</v>
      </c>
      <c r="H19" s="19">
        <v>230928</v>
      </c>
      <c r="I19" s="19">
        <v>8459164</v>
      </c>
      <c r="J19" s="19">
        <v>5386318</v>
      </c>
      <c r="K19" s="19">
        <v>6721669</v>
      </c>
      <c r="L19" s="19">
        <v>648174</v>
      </c>
      <c r="M19" s="19">
        <v>2974945</v>
      </c>
      <c r="N19" s="18">
        <v>1639064</v>
      </c>
    </row>
    <row r="20" spans="1:14" hidden="1">
      <c r="A20" s="23" t="s">
        <v>276</v>
      </c>
      <c r="B20" s="22">
        <v>16500</v>
      </c>
      <c r="C20" s="22">
        <v>52470</v>
      </c>
      <c r="D20" s="22">
        <v>0</v>
      </c>
      <c r="E20" s="22">
        <v>424042</v>
      </c>
      <c r="F20" s="22">
        <v>0</v>
      </c>
      <c r="G20" s="22">
        <v>1129</v>
      </c>
      <c r="H20" s="22">
        <v>0</v>
      </c>
      <c r="I20" s="22">
        <v>49521</v>
      </c>
      <c r="J20" s="22">
        <v>88355</v>
      </c>
      <c r="K20" s="22">
        <v>616003</v>
      </c>
      <c r="L20" s="22">
        <v>745230</v>
      </c>
      <c r="M20" s="22">
        <v>15033</v>
      </c>
      <c r="N20" s="21">
        <v>1358912</v>
      </c>
    </row>
    <row r="21" spans="1:14" hidden="1">
      <c r="A21" s="20" t="s">
        <v>274</v>
      </c>
      <c r="B21" s="19">
        <v>635289</v>
      </c>
      <c r="C21" s="19">
        <v>246000</v>
      </c>
      <c r="D21" s="19">
        <v>50000</v>
      </c>
      <c r="E21" s="19">
        <v>88919</v>
      </c>
      <c r="F21" s="19">
        <v>48505</v>
      </c>
      <c r="G21" s="19">
        <v>0</v>
      </c>
      <c r="H21" s="19">
        <v>567453</v>
      </c>
      <c r="I21" s="19">
        <v>0</v>
      </c>
      <c r="J21" s="19">
        <v>0</v>
      </c>
      <c r="K21" s="19">
        <v>0</v>
      </c>
      <c r="L21" s="19">
        <v>0</v>
      </c>
      <c r="M21" s="19">
        <v>1427</v>
      </c>
      <c r="N21" s="18">
        <v>1171319</v>
      </c>
    </row>
    <row r="22" spans="1:14" hidden="1">
      <c r="A22" s="23" t="s">
        <v>273</v>
      </c>
      <c r="B22" s="22">
        <v>0</v>
      </c>
      <c r="C22" s="22">
        <v>91522</v>
      </c>
      <c r="D22" s="22">
        <v>267544</v>
      </c>
      <c r="E22" s="22">
        <v>416753</v>
      </c>
      <c r="F22" s="22">
        <v>142316</v>
      </c>
      <c r="G22" s="22">
        <v>0</v>
      </c>
      <c r="H22" s="22">
        <v>260786</v>
      </c>
      <c r="I22" s="22">
        <v>390634</v>
      </c>
      <c r="J22" s="22">
        <v>1000638</v>
      </c>
      <c r="K22" s="22">
        <v>637967</v>
      </c>
      <c r="L22" s="22">
        <v>3162</v>
      </c>
      <c r="M22" s="22">
        <v>0</v>
      </c>
      <c r="N22" s="21">
        <v>1117212</v>
      </c>
    </row>
    <row r="23" spans="1:14" hidden="1">
      <c r="A23" s="20" t="s">
        <v>275</v>
      </c>
      <c r="B23" s="19">
        <v>103358</v>
      </c>
      <c r="C23" s="19">
        <v>335837</v>
      </c>
      <c r="D23" s="19">
        <v>556444</v>
      </c>
      <c r="E23" s="19">
        <v>196681</v>
      </c>
      <c r="F23" s="19">
        <v>999234</v>
      </c>
      <c r="G23" s="19">
        <v>394252</v>
      </c>
      <c r="H23" s="19">
        <v>331511</v>
      </c>
      <c r="I23" s="19">
        <v>195420</v>
      </c>
      <c r="J23" s="19">
        <v>1518302</v>
      </c>
      <c r="K23" s="19">
        <v>1097741</v>
      </c>
      <c r="L23" s="19">
        <v>905237</v>
      </c>
      <c r="M23" s="19">
        <v>131591</v>
      </c>
      <c r="N23" s="18">
        <v>992675</v>
      </c>
    </row>
    <row r="24" spans="1:14" hidden="1">
      <c r="A24" s="23" t="s">
        <v>269</v>
      </c>
      <c r="B24" s="22">
        <v>17394</v>
      </c>
      <c r="C24" s="22">
        <v>0</v>
      </c>
      <c r="D24" s="22">
        <v>3500</v>
      </c>
      <c r="E24" s="22">
        <v>2900</v>
      </c>
      <c r="F24" s="22">
        <v>2189</v>
      </c>
      <c r="G24" s="22">
        <v>679637</v>
      </c>
      <c r="H24" s="22">
        <v>400482</v>
      </c>
      <c r="I24" s="22">
        <v>1086236</v>
      </c>
      <c r="J24" s="22">
        <v>580911</v>
      </c>
      <c r="K24" s="22">
        <v>224775</v>
      </c>
      <c r="L24" s="22">
        <v>26576</v>
      </c>
      <c r="M24" s="22">
        <v>64899</v>
      </c>
      <c r="N24" s="21">
        <v>957762</v>
      </c>
    </row>
    <row r="25" spans="1:14" hidden="1">
      <c r="A25" s="20" t="s">
        <v>271</v>
      </c>
      <c r="B25" s="19">
        <v>482000</v>
      </c>
      <c r="C25" s="19">
        <v>129740</v>
      </c>
      <c r="D25" s="19">
        <v>0</v>
      </c>
      <c r="E25" s="19">
        <v>0</v>
      </c>
      <c r="F25" s="19">
        <v>44432</v>
      </c>
      <c r="G25" s="19">
        <v>56267</v>
      </c>
      <c r="H25" s="19">
        <v>1498</v>
      </c>
      <c r="I25" s="19">
        <v>0</v>
      </c>
      <c r="J25" s="19">
        <v>284340</v>
      </c>
      <c r="K25" s="19">
        <v>87620</v>
      </c>
      <c r="L25" s="19">
        <v>73170</v>
      </c>
      <c r="M25" s="19">
        <v>0</v>
      </c>
      <c r="N25" s="18">
        <v>920700</v>
      </c>
    </row>
    <row r="26" spans="1:14" hidden="1">
      <c r="A26" s="23" t="s">
        <v>268</v>
      </c>
      <c r="B26" s="22">
        <v>323051</v>
      </c>
      <c r="C26" s="22">
        <v>7418</v>
      </c>
      <c r="D26" s="22">
        <v>0</v>
      </c>
      <c r="E26" s="22">
        <v>26886</v>
      </c>
      <c r="F26" s="22">
        <v>23772</v>
      </c>
      <c r="G26" s="22">
        <v>0</v>
      </c>
      <c r="H26" s="22">
        <v>0</v>
      </c>
      <c r="I26" s="22">
        <v>59940</v>
      </c>
      <c r="J26" s="22">
        <v>603484</v>
      </c>
      <c r="K26" s="22">
        <v>6855</v>
      </c>
      <c r="L26" s="22">
        <v>0</v>
      </c>
      <c r="M26" s="22">
        <v>56530</v>
      </c>
      <c r="N26" s="21">
        <v>897678</v>
      </c>
    </row>
    <row r="27" spans="1:14" hidden="1">
      <c r="A27" s="20" t="s">
        <v>270</v>
      </c>
      <c r="B27" s="19">
        <v>3698279</v>
      </c>
      <c r="C27" s="19">
        <v>2871742</v>
      </c>
      <c r="D27" s="19">
        <v>777360</v>
      </c>
      <c r="E27" s="19">
        <v>1164669</v>
      </c>
      <c r="F27" s="19">
        <v>3444842</v>
      </c>
      <c r="G27" s="19">
        <v>1831333</v>
      </c>
      <c r="H27" s="19">
        <v>3566129</v>
      </c>
      <c r="I27" s="19">
        <v>270604</v>
      </c>
      <c r="J27" s="19">
        <v>234373</v>
      </c>
      <c r="K27" s="19">
        <v>855991</v>
      </c>
      <c r="L27" s="19">
        <v>2208812</v>
      </c>
      <c r="M27" s="19">
        <v>1752418</v>
      </c>
      <c r="N27" s="18">
        <v>785661</v>
      </c>
    </row>
    <row r="28" spans="1:14" hidden="1">
      <c r="A28" s="23" t="s">
        <v>267</v>
      </c>
      <c r="B28" s="22">
        <v>9868</v>
      </c>
      <c r="C28" s="22">
        <v>356026</v>
      </c>
      <c r="D28" s="22">
        <v>91952</v>
      </c>
      <c r="E28" s="22">
        <v>44248</v>
      </c>
      <c r="F28" s="22">
        <v>42474</v>
      </c>
      <c r="G28" s="22">
        <v>68910</v>
      </c>
      <c r="H28" s="22">
        <v>2500</v>
      </c>
      <c r="I28" s="22">
        <v>808157</v>
      </c>
      <c r="J28" s="22">
        <v>3593592</v>
      </c>
      <c r="K28" s="22">
        <v>45515</v>
      </c>
      <c r="L28" s="22">
        <v>1235417</v>
      </c>
      <c r="M28" s="22">
        <v>858053</v>
      </c>
      <c r="N28" s="21">
        <v>623023</v>
      </c>
    </row>
    <row r="29" spans="1:14" hidden="1">
      <c r="A29" s="20" t="s">
        <v>272</v>
      </c>
      <c r="B29" s="19">
        <v>59953</v>
      </c>
      <c r="C29" s="19">
        <v>2386</v>
      </c>
      <c r="D29" s="19">
        <v>3484</v>
      </c>
      <c r="E29" s="19">
        <v>53978</v>
      </c>
      <c r="F29" s="19">
        <v>50604</v>
      </c>
      <c r="G29" s="19">
        <v>84278</v>
      </c>
      <c r="H29" s="19">
        <v>87045</v>
      </c>
      <c r="I29" s="19">
        <v>50836</v>
      </c>
      <c r="J29" s="19">
        <v>144867</v>
      </c>
      <c r="K29" s="19">
        <v>73179</v>
      </c>
      <c r="L29" s="19">
        <v>575225</v>
      </c>
      <c r="M29" s="19">
        <v>162575</v>
      </c>
      <c r="N29" s="18">
        <v>619180</v>
      </c>
    </row>
    <row r="30" spans="1:14" hidden="1">
      <c r="A30" s="23" t="s">
        <v>279</v>
      </c>
      <c r="B30" s="22">
        <v>0</v>
      </c>
      <c r="C30" s="22">
        <v>0</v>
      </c>
      <c r="D30" s="22">
        <v>0</v>
      </c>
      <c r="E30" s="22">
        <v>0</v>
      </c>
      <c r="F30" s="22">
        <v>0</v>
      </c>
      <c r="G30" s="22">
        <v>11560</v>
      </c>
      <c r="H30" s="22">
        <v>0</v>
      </c>
      <c r="I30" s="22">
        <v>205115</v>
      </c>
      <c r="J30" s="22">
        <v>564124</v>
      </c>
      <c r="K30" s="22">
        <v>1793330</v>
      </c>
      <c r="L30" s="22">
        <v>92520</v>
      </c>
      <c r="M30" s="22">
        <v>85260</v>
      </c>
      <c r="N30" s="21">
        <v>496976</v>
      </c>
    </row>
    <row r="31" spans="1:14" hidden="1">
      <c r="A31" s="20" t="s">
        <v>265</v>
      </c>
      <c r="B31" s="19">
        <v>0</v>
      </c>
      <c r="C31" s="19">
        <v>52400</v>
      </c>
      <c r="D31" s="19">
        <v>3332095</v>
      </c>
      <c r="E31" s="19">
        <v>2610422</v>
      </c>
      <c r="F31" s="19">
        <v>4882048</v>
      </c>
      <c r="G31" s="19">
        <v>1134753</v>
      </c>
      <c r="H31" s="19">
        <v>2239375</v>
      </c>
      <c r="I31" s="19">
        <v>5072605</v>
      </c>
      <c r="J31" s="19">
        <v>8921241</v>
      </c>
      <c r="K31" s="19">
        <v>2701707</v>
      </c>
      <c r="L31" s="19">
        <v>1022915</v>
      </c>
      <c r="M31" s="19">
        <v>833214</v>
      </c>
      <c r="N31" s="18">
        <v>428112</v>
      </c>
    </row>
    <row r="32" spans="1:14" hidden="1">
      <c r="A32" s="23" t="s">
        <v>264</v>
      </c>
      <c r="B32" s="22">
        <v>0</v>
      </c>
      <c r="C32" s="22">
        <v>0</v>
      </c>
      <c r="D32" s="22">
        <v>0</v>
      </c>
      <c r="E32" s="22">
        <v>0</v>
      </c>
      <c r="F32" s="22">
        <v>146796</v>
      </c>
      <c r="G32" s="22">
        <v>0</v>
      </c>
      <c r="H32" s="22">
        <v>129978</v>
      </c>
      <c r="I32" s="22">
        <v>0</v>
      </c>
      <c r="J32" s="22">
        <v>221320</v>
      </c>
      <c r="K32" s="22">
        <v>498967</v>
      </c>
      <c r="L32" s="22">
        <v>0</v>
      </c>
      <c r="M32" s="22">
        <v>930774</v>
      </c>
      <c r="N32" s="21">
        <v>387720</v>
      </c>
    </row>
    <row r="33" spans="1:14" hidden="1">
      <c r="A33" s="20" t="s">
        <v>260</v>
      </c>
      <c r="B33" s="19">
        <v>68750</v>
      </c>
      <c r="C33" s="19">
        <v>0</v>
      </c>
      <c r="D33" s="19">
        <v>0</v>
      </c>
      <c r="E33" s="19">
        <v>0</v>
      </c>
      <c r="F33" s="19">
        <v>0</v>
      </c>
      <c r="G33" s="19">
        <v>0</v>
      </c>
      <c r="H33" s="19">
        <v>0</v>
      </c>
      <c r="I33" s="19">
        <v>0</v>
      </c>
      <c r="J33" s="19">
        <v>0</v>
      </c>
      <c r="K33" s="19">
        <v>0</v>
      </c>
      <c r="L33" s="19">
        <v>0</v>
      </c>
      <c r="M33" s="19">
        <v>984532</v>
      </c>
      <c r="N33" s="18">
        <v>366073</v>
      </c>
    </row>
    <row r="34" spans="1:14" hidden="1">
      <c r="A34" s="23" t="s">
        <v>262</v>
      </c>
      <c r="B34" s="22">
        <v>63471</v>
      </c>
      <c r="C34" s="22">
        <v>16500</v>
      </c>
      <c r="D34" s="22">
        <v>0</v>
      </c>
      <c r="E34" s="22">
        <v>107452</v>
      </c>
      <c r="F34" s="22">
        <v>39590</v>
      </c>
      <c r="G34" s="22">
        <v>251136</v>
      </c>
      <c r="H34" s="22">
        <v>192985</v>
      </c>
      <c r="I34" s="22">
        <v>321804</v>
      </c>
      <c r="J34" s="22">
        <v>886377</v>
      </c>
      <c r="K34" s="22">
        <v>26608</v>
      </c>
      <c r="L34" s="22">
        <v>891139</v>
      </c>
      <c r="M34" s="22">
        <v>410890</v>
      </c>
      <c r="N34" s="21">
        <v>312062</v>
      </c>
    </row>
    <row r="35" spans="1:14" hidden="1">
      <c r="A35" s="20" t="s">
        <v>266</v>
      </c>
      <c r="B35" s="19">
        <v>539121</v>
      </c>
      <c r="C35" s="19">
        <v>285454</v>
      </c>
      <c r="D35" s="19">
        <v>925829</v>
      </c>
      <c r="E35" s="19">
        <v>3062799</v>
      </c>
      <c r="F35" s="19">
        <v>717004</v>
      </c>
      <c r="G35" s="19">
        <v>242478</v>
      </c>
      <c r="H35" s="19">
        <v>1359451</v>
      </c>
      <c r="I35" s="19">
        <v>984185</v>
      </c>
      <c r="J35" s="19">
        <v>599660</v>
      </c>
      <c r="K35" s="19">
        <v>2149571</v>
      </c>
      <c r="L35" s="19">
        <v>426271</v>
      </c>
      <c r="M35" s="19">
        <v>585189</v>
      </c>
      <c r="N35" s="18">
        <v>266947</v>
      </c>
    </row>
    <row r="36" spans="1:14" hidden="1">
      <c r="A36" s="23" t="s">
        <v>258</v>
      </c>
      <c r="B36" s="22">
        <v>0</v>
      </c>
      <c r="C36" s="22">
        <v>0</v>
      </c>
      <c r="D36" s="22">
        <v>0</v>
      </c>
      <c r="E36" s="22">
        <v>0</v>
      </c>
      <c r="F36" s="22">
        <v>0</v>
      </c>
      <c r="G36" s="22">
        <v>0</v>
      </c>
      <c r="H36" s="22">
        <v>0</v>
      </c>
      <c r="I36" s="22">
        <v>2610</v>
      </c>
      <c r="J36" s="22">
        <v>47640</v>
      </c>
      <c r="K36" s="22">
        <v>0</v>
      </c>
      <c r="L36" s="22">
        <v>6544</v>
      </c>
      <c r="M36" s="22">
        <v>195625</v>
      </c>
      <c r="N36" s="21">
        <v>255415</v>
      </c>
    </row>
    <row r="37" spans="1:14" hidden="1">
      <c r="A37" s="20" t="s">
        <v>256</v>
      </c>
      <c r="B37" s="19">
        <v>4644</v>
      </c>
      <c r="C37" s="19">
        <v>0</v>
      </c>
      <c r="D37" s="19">
        <v>258418</v>
      </c>
      <c r="E37" s="19">
        <v>56685</v>
      </c>
      <c r="F37" s="19">
        <v>18223</v>
      </c>
      <c r="G37" s="19">
        <v>158190</v>
      </c>
      <c r="H37" s="19">
        <v>10240</v>
      </c>
      <c r="I37" s="19">
        <v>511</v>
      </c>
      <c r="J37" s="19">
        <v>139083</v>
      </c>
      <c r="K37" s="19">
        <v>213880</v>
      </c>
      <c r="L37" s="19">
        <v>12800</v>
      </c>
      <c r="M37" s="19">
        <v>567985</v>
      </c>
      <c r="N37" s="18">
        <v>206247</v>
      </c>
    </row>
    <row r="38" spans="1:14" hidden="1">
      <c r="A38" s="23" t="s">
        <v>253</v>
      </c>
      <c r="B38" s="22">
        <v>672384</v>
      </c>
      <c r="C38" s="22">
        <v>58625</v>
      </c>
      <c r="D38" s="22">
        <v>0</v>
      </c>
      <c r="E38" s="22">
        <v>4700</v>
      </c>
      <c r="F38" s="22">
        <v>1072590</v>
      </c>
      <c r="G38" s="22">
        <v>161455</v>
      </c>
      <c r="H38" s="22">
        <v>694508</v>
      </c>
      <c r="I38" s="22">
        <v>63478</v>
      </c>
      <c r="J38" s="22">
        <v>1010959</v>
      </c>
      <c r="K38" s="22">
        <v>343861</v>
      </c>
      <c r="L38" s="22">
        <v>187405</v>
      </c>
      <c r="M38" s="22">
        <v>242529</v>
      </c>
      <c r="N38" s="21">
        <v>187119</v>
      </c>
    </row>
    <row r="39" spans="1:14" hidden="1">
      <c r="A39" s="20" t="s">
        <v>252</v>
      </c>
      <c r="B39" s="19">
        <v>2032861</v>
      </c>
      <c r="C39" s="19">
        <v>1435932</v>
      </c>
      <c r="D39" s="19">
        <v>219200</v>
      </c>
      <c r="E39" s="19">
        <v>681724</v>
      </c>
      <c r="F39" s="19">
        <v>955256</v>
      </c>
      <c r="G39" s="19">
        <v>405234</v>
      </c>
      <c r="H39" s="19">
        <v>848234</v>
      </c>
      <c r="I39" s="19">
        <v>709735</v>
      </c>
      <c r="J39" s="19">
        <v>255841</v>
      </c>
      <c r="K39" s="19">
        <v>42480</v>
      </c>
      <c r="L39" s="19">
        <v>34854</v>
      </c>
      <c r="M39" s="19">
        <v>374283</v>
      </c>
      <c r="N39" s="18">
        <v>164934</v>
      </c>
    </row>
    <row r="40" spans="1:14" hidden="1">
      <c r="A40" s="23" t="s">
        <v>248</v>
      </c>
      <c r="B40" s="22">
        <v>0</v>
      </c>
      <c r="C40" s="22">
        <v>946726</v>
      </c>
      <c r="D40" s="22">
        <v>762978</v>
      </c>
      <c r="E40" s="22">
        <v>849541</v>
      </c>
      <c r="F40" s="22">
        <v>7486768</v>
      </c>
      <c r="G40" s="22">
        <v>3282574</v>
      </c>
      <c r="H40" s="22">
        <v>1142391</v>
      </c>
      <c r="I40" s="22">
        <v>1688067</v>
      </c>
      <c r="J40" s="22">
        <v>2506902</v>
      </c>
      <c r="K40" s="22">
        <v>1993345</v>
      </c>
      <c r="L40" s="22">
        <v>916726</v>
      </c>
      <c r="M40" s="22">
        <v>1669067</v>
      </c>
      <c r="N40" s="21">
        <v>163771</v>
      </c>
    </row>
    <row r="41" spans="1:14" hidden="1">
      <c r="A41" s="20" t="s">
        <v>247</v>
      </c>
      <c r="B41" s="19">
        <v>0</v>
      </c>
      <c r="C41" s="19">
        <v>0</v>
      </c>
      <c r="D41" s="19">
        <v>0</v>
      </c>
      <c r="E41" s="19">
        <v>10317</v>
      </c>
      <c r="F41" s="19">
        <v>8120</v>
      </c>
      <c r="G41" s="19">
        <v>30699</v>
      </c>
      <c r="H41" s="19">
        <v>1407</v>
      </c>
      <c r="I41" s="19">
        <v>991768</v>
      </c>
      <c r="J41" s="19">
        <v>0</v>
      </c>
      <c r="K41" s="19">
        <v>330128</v>
      </c>
      <c r="L41" s="19">
        <v>175821</v>
      </c>
      <c r="M41" s="19">
        <v>30997</v>
      </c>
      <c r="N41" s="18">
        <v>148300</v>
      </c>
    </row>
    <row r="42" spans="1:14" hidden="1">
      <c r="A42" s="23" t="s">
        <v>250</v>
      </c>
      <c r="B42" s="22">
        <v>12000</v>
      </c>
      <c r="C42" s="22">
        <v>6000</v>
      </c>
      <c r="D42" s="22">
        <v>10493</v>
      </c>
      <c r="E42" s="22">
        <v>0</v>
      </c>
      <c r="F42" s="22">
        <v>54916</v>
      </c>
      <c r="G42" s="22">
        <v>282465</v>
      </c>
      <c r="H42" s="22">
        <v>28389</v>
      </c>
      <c r="I42" s="22">
        <v>146262</v>
      </c>
      <c r="J42" s="22">
        <v>29350</v>
      </c>
      <c r="K42" s="22">
        <v>0</v>
      </c>
      <c r="L42" s="22">
        <v>60987</v>
      </c>
      <c r="M42" s="22">
        <v>0</v>
      </c>
      <c r="N42" s="21">
        <v>147145</v>
      </c>
    </row>
    <row r="43" spans="1:14" hidden="1">
      <c r="A43" s="20" t="s">
        <v>245</v>
      </c>
      <c r="B43" s="19">
        <v>0</v>
      </c>
      <c r="C43" s="19">
        <v>361364</v>
      </c>
      <c r="D43" s="19">
        <v>325588</v>
      </c>
      <c r="E43" s="19">
        <v>179649</v>
      </c>
      <c r="F43" s="19">
        <v>9000</v>
      </c>
      <c r="G43" s="19">
        <v>6251</v>
      </c>
      <c r="H43" s="19">
        <v>51342</v>
      </c>
      <c r="I43" s="19">
        <v>0</v>
      </c>
      <c r="J43" s="19">
        <v>5500</v>
      </c>
      <c r="K43" s="19">
        <v>282845</v>
      </c>
      <c r="L43" s="19">
        <v>0</v>
      </c>
      <c r="M43" s="19">
        <v>7924</v>
      </c>
      <c r="N43" s="18">
        <v>100420</v>
      </c>
    </row>
    <row r="44" spans="1:14" hidden="1">
      <c r="A44" s="23" t="s">
        <v>259</v>
      </c>
      <c r="B44" s="22">
        <v>0</v>
      </c>
      <c r="C44" s="22">
        <v>0</v>
      </c>
      <c r="D44" s="22">
        <v>0</v>
      </c>
      <c r="E44" s="22">
        <v>14927</v>
      </c>
      <c r="F44" s="22">
        <v>25143</v>
      </c>
      <c r="G44" s="22">
        <v>15854</v>
      </c>
      <c r="H44" s="22">
        <v>325701</v>
      </c>
      <c r="I44" s="22">
        <v>216665</v>
      </c>
      <c r="J44" s="22">
        <v>59657</v>
      </c>
      <c r="K44" s="22">
        <v>212981</v>
      </c>
      <c r="L44" s="22">
        <v>237354</v>
      </c>
      <c r="M44" s="22">
        <v>45046</v>
      </c>
      <c r="N44" s="21">
        <v>81571</v>
      </c>
    </row>
    <row r="45" spans="1:14" hidden="1">
      <c r="A45" s="20" t="s">
        <v>221</v>
      </c>
      <c r="B45" s="19">
        <v>0</v>
      </c>
      <c r="C45" s="19">
        <v>26951</v>
      </c>
      <c r="D45" s="19">
        <v>5331</v>
      </c>
      <c r="E45" s="19">
        <v>0</v>
      </c>
      <c r="F45" s="19">
        <v>9943</v>
      </c>
      <c r="G45" s="19">
        <v>23240</v>
      </c>
      <c r="H45" s="19">
        <v>8499</v>
      </c>
      <c r="I45" s="19">
        <v>164584</v>
      </c>
      <c r="J45" s="19">
        <v>10330</v>
      </c>
      <c r="K45" s="19">
        <v>1800</v>
      </c>
      <c r="L45" s="19">
        <v>22162</v>
      </c>
      <c r="M45" s="19">
        <v>0</v>
      </c>
      <c r="N45" s="18">
        <v>75480</v>
      </c>
    </row>
    <row r="46" spans="1:14" hidden="1">
      <c r="A46" s="23" t="s">
        <v>246</v>
      </c>
      <c r="B46" s="22">
        <v>0</v>
      </c>
      <c r="C46" s="22">
        <v>0</v>
      </c>
      <c r="D46" s="22">
        <v>0</v>
      </c>
      <c r="E46" s="22">
        <v>2620</v>
      </c>
      <c r="F46" s="22">
        <v>0</v>
      </c>
      <c r="G46" s="22">
        <v>37180</v>
      </c>
      <c r="H46" s="22">
        <v>15350</v>
      </c>
      <c r="I46" s="22">
        <v>8690</v>
      </c>
      <c r="J46" s="22">
        <v>9700</v>
      </c>
      <c r="K46" s="22">
        <v>64810</v>
      </c>
      <c r="L46" s="22">
        <v>46020</v>
      </c>
      <c r="M46" s="22">
        <v>10500</v>
      </c>
      <c r="N46" s="21">
        <v>73430</v>
      </c>
    </row>
    <row r="47" spans="1:14" hidden="1">
      <c r="A47" s="20" t="s">
        <v>238</v>
      </c>
      <c r="B47" s="19">
        <v>13608</v>
      </c>
      <c r="C47" s="19">
        <v>213980</v>
      </c>
      <c r="D47" s="19">
        <v>50953</v>
      </c>
      <c r="E47" s="19">
        <v>137967</v>
      </c>
      <c r="F47" s="19">
        <v>898601</v>
      </c>
      <c r="G47" s="19">
        <v>1492900</v>
      </c>
      <c r="H47" s="19">
        <v>1253318</v>
      </c>
      <c r="I47" s="19">
        <v>897914</v>
      </c>
      <c r="J47" s="19">
        <v>6600</v>
      </c>
      <c r="K47" s="19">
        <v>574416</v>
      </c>
      <c r="L47" s="19">
        <v>3865</v>
      </c>
      <c r="M47" s="19">
        <v>280707</v>
      </c>
      <c r="N47" s="18">
        <v>71558</v>
      </c>
    </row>
    <row r="48" spans="1:14" hidden="1">
      <c r="A48" s="23" t="s">
        <v>239</v>
      </c>
      <c r="B48" s="22">
        <v>6550</v>
      </c>
      <c r="C48" s="22">
        <v>179792</v>
      </c>
      <c r="D48" s="22">
        <v>0</v>
      </c>
      <c r="E48" s="22">
        <v>202932</v>
      </c>
      <c r="F48" s="22">
        <v>0</v>
      </c>
      <c r="G48" s="22">
        <v>651</v>
      </c>
      <c r="H48" s="22">
        <v>108759</v>
      </c>
      <c r="I48" s="22">
        <v>112414</v>
      </c>
      <c r="J48" s="22">
        <v>8414</v>
      </c>
      <c r="K48" s="22">
        <v>5500</v>
      </c>
      <c r="L48" s="22">
        <v>13950</v>
      </c>
      <c r="M48" s="22">
        <v>202764</v>
      </c>
      <c r="N48" s="21">
        <v>61408</v>
      </c>
    </row>
    <row r="49" spans="1:14" hidden="1">
      <c r="A49" s="20" t="s">
        <v>237</v>
      </c>
      <c r="B49" s="19">
        <v>3569</v>
      </c>
      <c r="C49" s="19">
        <v>3000</v>
      </c>
      <c r="D49" s="19">
        <v>7220</v>
      </c>
      <c r="E49" s="19">
        <v>65980</v>
      </c>
      <c r="F49" s="19">
        <v>0</v>
      </c>
      <c r="G49" s="19">
        <v>18066</v>
      </c>
      <c r="H49" s="19">
        <v>996551</v>
      </c>
      <c r="I49" s="19">
        <v>1030455</v>
      </c>
      <c r="J49" s="19">
        <v>17119</v>
      </c>
      <c r="K49" s="19">
        <v>859757</v>
      </c>
      <c r="L49" s="19">
        <v>1125</v>
      </c>
      <c r="M49" s="19">
        <v>0</v>
      </c>
      <c r="N49" s="18">
        <v>55467</v>
      </c>
    </row>
    <row r="50" spans="1:14" hidden="1">
      <c r="A50" s="23" t="s">
        <v>236</v>
      </c>
      <c r="B50" s="22">
        <v>0</v>
      </c>
      <c r="C50" s="22">
        <v>1500</v>
      </c>
      <c r="D50" s="22">
        <v>0</v>
      </c>
      <c r="E50" s="22">
        <v>13784</v>
      </c>
      <c r="F50" s="22">
        <v>0</v>
      </c>
      <c r="G50" s="22">
        <v>0</v>
      </c>
      <c r="H50" s="22">
        <v>29590</v>
      </c>
      <c r="I50" s="22">
        <v>35871</v>
      </c>
      <c r="J50" s="22">
        <v>4538</v>
      </c>
      <c r="K50" s="22">
        <v>162079</v>
      </c>
      <c r="L50" s="22">
        <v>0</v>
      </c>
      <c r="M50" s="22">
        <v>0</v>
      </c>
      <c r="N50" s="21">
        <v>53570</v>
      </c>
    </row>
    <row r="51" spans="1:14" hidden="1">
      <c r="A51" s="20" t="s">
        <v>241</v>
      </c>
      <c r="B51" s="19">
        <v>72439</v>
      </c>
      <c r="C51" s="19">
        <v>110578</v>
      </c>
      <c r="D51" s="19">
        <v>80936</v>
      </c>
      <c r="E51" s="19">
        <v>196275</v>
      </c>
      <c r="F51" s="19">
        <v>404575</v>
      </c>
      <c r="G51" s="19">
        <v>289095</v>
      </c>
      <c r="H51" s="19">
        <v>122442</v>
      </c>
      <c r="I51" s="19">
        <v>210313</v>
      </c>
      <c r="J51" s="19">
        <v>148051</v>
      </c>
      <c r="K51" s="19">
        <v>120680</v>
      </c>
      <c r="L51" s="19">
        <v>123542</v>
      </c>
      <c r="M51" s="19">
        <v>139264</v>
      </c>
      <c r="N51" s="18">
        <v>50337</v>
      </c>
    </row>
    <row r="52" spans="1:14" hidden="1">
      <c r="A52" s="23" t="s">
        <v>242</v>
      </c>
      <c r="B52" s="22">
        <v>0</v>
      </c>
      <c r="C52" s="22">
        <v>0</v>
      </c>
      <c r="D52" s="22">
        <v>0</v>
      </c>
      <c r="E52" s="22">
        <v>10602</v>
      </c>
      <c r="F52" s="22">
        <v>7251</v>
      </c>
      <c r="G52" s="22">
        <v>2264</v>
      </c>
      <c r="H52" s="22">
        <v>5465</v>
      </c>
      <c r="I52" s="22">
        <v>0</v>
      </c>
      <c r="J52" s="22">
        <v>8980</v>
      </c>
      <c r="K52" s="22">
        <v>0</v>
      </c>
      <c r="L52" s="22">
        <v>8156</v>
      </c>
      <c r="M52" s="22">
        <v>19814</v>
      </c>
      <c r="N52" s="21">
        <v>49487</v>
      </c>
    </row>
    <row r="53" spans="1:14" hidden="1">
      <c r="A53" s="20" t="s">
        <v>243</v>
      </c>
      <c r="B53" s="19">
        <v>0</v>
      </c>
      <c r="C53" s="19">
        <v>6520</v>
      </c>
      <c r="D53" s="19">
        <v>0</v>
      </c>
      <c r="E53" s="19">
        <v>301208</v>
      </c>
      <c r="F53" s="19">
        <v>9728</v>
      </c>
      <c r="G53" s="19">
        <v>8624</v>
      </c>
      <c r="H53" s="19">
        <v>23472</v>
      </c>
      <c r="I53" s="19">
        <v>30631</v>
      </c>
      <c r="J53" s="19">
        <v>152808</v>
      </c>
      <c r="K53" s="19">
        <v>64858</v>
      </c>
      <c r="L53" s="19">
        <v>99950</v>
      </c>
      <c r="M53" s="19">
        <v>246026</v>
      </c>
      <c r="N53" s="18">
        <v>42574</v>
      </c>
    </row>
    <row r="54" spans="1:14" hidden="1">
      <c r="A54" s="23" t="s">
        <v>257</v>
      </c>
      <c r="B54" s="22">
        <v>0</v>
      </c>
      <c r="C54" s="22">
        <v>5583</v>
      </c>
      <c r="D54" s="22">
        <v>0</v>
      </c>
      <c r="E54" s="22">
        <v>0</v>
      </c>
      <c r="F54" s="22">
        <v>0</v>
      </c>
      <c r="G54" s="22">
        <v>41636</v>
      </c>
      <c r="H54" s="22">
        <v>188640</v>
      </c>
      <c r="I54" s="22">
        <v>41116</v>
      </c>
      <c r="J54" s="22">
        <v>139028</v>
      </c>
      <c r="K54" s="22">
        <v>319358</v>
      </c>
      <c r="L54" s="22">
        <v>554171</v>
      </c>
      <c r="M54" s="22">
        <v>48404</v>
      </c>
      <c r="N54" s="21">
        <v>42139</v>
      </c>
    </row>
    <row r="55" spans="1:14" hidden="1">
      <c r="A55" s="20" t="s">
        <v>254</v>
      </c>
      <c r="B55" s="19">
        <v>695257</v>
      </c>
      <c r="C55" s="19">
        <v>208624</v>
      </c>
      <c r="D55" s="19">
        <v>73251</v>
      </c>
      <c r="E55" s="19">
        <v>6803846</v>
      </c>
      <c r="F55" s="19">
        <v>29642</v>
      </c>
      <c r="G55" s="19">
        <v>78503</v>
      </c>
      <c r="H55" s="19">
        <v>3050</v>
      </c>
      <c r="I55" s="19">
        <v>45647</v>
      </c>
      <c r="J55" s="19">
        <v>149021</v>
      </c>
      <c r="K55" s="19">
        <v>6977</v>
      </c>
      <c r="L55" s="19">
        <v>46364</v>
      </c>
      <c r="M55" s="19">
        <v>100618</v>
      </c>
      <c r="N55" s="18">
        <v>40626</v>
      </c>
    </row>
    <row r="56" spans="1:14" hidden="1">
      <c r="A56" s="23" t="s">
        <v>261</v>
      </c>
      <c r="B56" s="22">
        <v>30110</v>
      </c>
      <c r="C56" s="22">
        <v>0</v>
      </c>
      <c r="D56" s="22">
        <v>29219</v>
      </c>
      <c r="E56" s="22">
        <v>0</v>
      </c>
      <c r="F56" s="22">
        <v>420</v>
      </c>
      <c r="G56" s="22">
        <v>85727</v>
      </c>
      <c r="H56" s="22">
        <v>153457</v>
      </c>
      <c r="I56" s="22">
        <v>20510</v>
      </c>
      <c r="J56" s="22">
        <v>3060</v>
      </c>
      <c r="K56" s="22">
        <v>23283</v>
      </c>
      <c r="L56" s="22">
        <v>19602</v>
      </c>
      <c r="M56" s="22">
        <v>41385</v>
      </c>
      <c r="N56" s="21">
        <v>39836</v>
      </c>
    </row>
    <row r="57" spans="1:14" hidden="1">
      <c r="A57" s="20" t="s">
        <v>233</v>
      </c>
      <c r="B57" s="19">
        <v>90289</v>
      </c>
      <c r="C57" s="19">
        <v>3400</v>
      </c>
      <c r="D57" s="19">
        <v>0</v>
      </c>
      <c r="E57" s="19">
        <v>0</v>
      </c>
      <c r="F57" s="19">
        <v>0</v>
      </c>
      <c r="G57" s="19">
        <v>442599</v>
      </c>
      <c r="H57" s="19">
        <v>3800</v>
      </c>
      <c r="I57" s="19">
        <v>381997</v>
      </c>
      <c r="J57" s="19">
        <v>1099581</v>
      </c>
      <c r="K57" s="19">
        <v>337427</v>
      </c>
      <c r="L57" s="19">
        <v>377059</v>
      </c>
      <c r="M57" s="19">
        <v>0</v>
      </c>
      <c r="N57" s="18">
        <v>37389</v>
      </c>
    </row>
    <row r="58" spans="1:14" hidden="1">
      <c r="A58" s="23" t="s">
        <v>235</v>
      </c>
      <c r="B58" s="22">
        <v>600</v>
      </c>
      <c r="C58" s="22">
        <v>600</v>
      </c>
      <c r="D58" s="22">
        <v>21345</v>
      </c>
      <c r="E58" s="22">
        <v>2200</v>
      </c>
      <c r="F58" s="22">
        <v>0</v>
      </c>
      <c r="G58" s="22">
        <v>8986</v>
      </c>
      <c r="H58" s="22">
        <v>292703</v>
      </c>
      <c r="I58" s="22">
        <v>618</v>
      </c>
      <c r="J58" s="22">
        <v>22261</v>
      </c>
      <c r="K58" s="22">
        <v>9647</v>
      </c>
      <c r="L58" s="22">
        <v>1234</v>
      </c>
      <c r="M58" s="22">
        <v>54991</v>
      </c>
      <c r="N58" s="21">
        <v>34538</v>
      </c>
    </row>
    <row r="59" spans="1:14" hidden="1">
      <c r="A59" s="20" t="s">
        <v>249</v>
      </c>
      <c r="B59" s="19">
        <v>20911</v>
      </c>
      <c r="C59" s="19">
        <v>111730</v>
      </c>
      <c r="D59" s="19">
        <v>0</v>
      </c>
      <c r="E59" s="19">
        <v>229967</v>
      </c>
      <c r="F59" s="19">
        <v>76050</v>
      </c>
      <c r="G59" s="19">
        <v>25780</v>
      </c>
      <c r="H59" s="19">
        <v>483138</v>
      </c>
      <c r="I59" s="19">
        <v>169355</v>
      </c>
      <c r="J59" s="19">
        <v>137650</v>
      </c>
      <c r="K59" s="19">
        <v>87650</v>
      </c>
      <c r="L59" s="19">
        <v>634807</v>
      </c>
      <c r="M59" s="19">
        <v>2882</v>
      </c>
      <c r="N59" s="18">
        <v>31327</v>
      </c>
    </row>
    <row r="60" spans="1:14" hidden="1">
      <c r="A60" s="23" t="s">
        <v>244</v>
      </c>
      <c r="B60" s="22">
        <v>0</v>
      </c>
      <c r="C60" s="22">
        <v>0</v>
      </c>
      <c r="D60" s="22">
        <v>0</v>
      </c>
      <c r="E60" s="22">
        <v>0</v>
      </c>
      <c r="F60" s="22">
        <v>798</v>
      </c>
      <c r="G60" s="22">
        <v>0</v>
      </c>
      <c r="H60" s="22">
        <v>0</v>
      </c>
      <c r="I60" s="22">
        <v>11348</v>
      </c>
      <c r="J60" s="22">
        <v>755</v>
      </c>
      <c r="K60" s="22">
        <v>0</v>
      </c>
      <c r="L60" s="22">
        <v>1897</v>
      </c>
      <c r="M60" s="22">
        <v>0</v>
      </c>
      <c r="N60" s="21">
        <v>30260</v>
      </c>
    </row>
    <row r="61" spans="1:14" hidden="1">
      <c r="A61" s="20" t="s">
        <v>240</v>
      </c>
      <c r="B61" s="19">
        <v>0</v>
      </c>
      <c r="C61" s="19">
        <v>4500</v>
      </c>
      <c r="D61" s="19">
        <v>10499</v>
      </c>
      <c r="E61" s="19">
        <v>18568</v>
      </c>
      <c r="F61" s="19">
        <v>115209</v>
      </c>
      <c r="G61" s="19">
        <v>267326</v>
      </c>
      <c r="H61" s="19">
        <v>210005</v>
      </c>
      <c r="I61" s="19">
        <v>16821</v>
      </c>
      <c r="J61" s="19">
        <v>26580</v>
      </c>
      <c r="K61" s="19">
        <v>7524</v>
      </c>
      <c r="L61" s="19">
        <v>261001</v>
      </c>
      <c r="M61" s="19">
        <v>46453</v>
      </c>
      <c r="N61" s="18">
        <v>29570</v>
      </c>
    </row>
    <row r="62" spans="1:14" hidden="1">
      <c r="A62" s="23" t="s">
        <v>231</v>
      </c>
      <c r="B62" s="22">
        <v>0</v>
      </c>
      <c r="C62" s="22">
        <v>0</v>
      </c>
      <c r="D62" s="22">
        <v>0</v>
      </c>
      <c r="E62" s="22">
        <v>0</v>
      </c>
      <c r="F62" s="22">
        <v>0</v>
      </c>
      <c r="G62" s="22">
        <v>0</v>
      </c>
      <c r="H62" s="22">
        <v>0</v>
      </c>
      <c r="I62" s="22">
        <v>1000</v>
      </c>
      <c r="J62" s="22">
        <v>38565</v>
      </c>
      <c r="K62" s="22">
        <v>77502</v>
      </c>
      <c r="L62" s="22">
        <v>62243</v>
      </c>
      <c r="M62" s="22">
        <v>15925</v>
      </c>
      <c r="N62" s="21">
        <v>27024</v>
      </c>
    </row>
    <row r="63" spans="1:14" hidden="1">
      <c r="A63" s="20" t="s">
        <v>229</v>
      </c>
      <c r="B63" s="19">
        <v>151183</v>
      </c>
      <c r="C63" s="19">
        <v>0</v>
      </c>
      <c r="D63" s="19">
        <v>0</v>
      </c>
      <c r="E63" s="19">
        <v>0</v>
      </c>
      <c r="F63" s="19">
        <v>18880</v>
      </c>
      <c r="G63" s="19">
        <v>241278</v>
      </c>
      <c r="H63" s="19">
        <v>98260</v>
      </c>
      <c r="I63" s="19">
        <v>117523</v>
      </c>
      <c r="J63" s="19">
        <v>188290</v>
      </c>
      <c r="K63" s="19">
        <v>2800</v>
      </c>
      <c r="L63" s="19">
        <v>111794</v>
      </c>
      <c r="M63" s="19">
        <v>146318</v>
      </c>
      <c r="N63" s="18">
        <v>26233</v>
      </c>
    </row>
    <row r="64" spans="1:14" hidden="1">
      <c r="A64" s="23" t="s">
        <v>251</v>
      </c>
      <c r="B64" s="22">
        <v>0</v>
      </c>
      <c r="C64" s="22">
        <v>0</v>
      </c>
      <c r="D64" s="22">
        <v>0</v>
      </c>
      <c r="E64" s="22">
        <v>25000</v>
      </c>
      <c r="F64" s="22">
        <v>7800</v>
      </c>
      <c r="G64" s="22">
        <v>0</v>
      </c>
      <c r="H64" s="22">
        <v>28000</v>
      </c>
      <c r="I64" s="22">
        <v>889</v>
      </c>
      <c r="J64" s="22">
        <v>0</v>
      </c>
      <c r="K64" s="22">
        <v>0</v>
      </c>
      <c r="L64" s="22">
        <v>0</v>
      </c>
      <c r="M64" s="22">
        <v>0</v>
      </c>
      <c r="N64" s="21">
        <v>26000</v>
      </c>
    </row>
    <row r="65" spans="1:14" hidden="1">
      <c r="A65" s="20" t="s">
        <v>223</v>
      </c>
      <c r="B65" s="19">
        <v>0</v>
      </c>
      <c r="C65" s="19">
        <v>14270</v>
      </c>
      <c r="D65" s="19">
        <v>0</v>
      </c>
      <c r="E65" s="19">
        <v>0</v>
      </c>
      <c r="F65" s="19">
        <v>0</v>
      </c>
      <c r="G65" s="19">
        <v>2945</v>
      </c>
      <c r="H65" s="19">
        <v>0</v>
      </c>
      <c r="I65" s="19">
        <v>0</v>
      </c>
      <c r="J65" s="19">
        <v>613</v>
      </c>
      <c r="K65" s="19">
        <v>0</v>
      </c>
      <c r="L65" s="19">
        <v>882</v>
      </c>
      <c r="M65" s="19">
        <v>3641</v>
      </c>
      <c r="N65" s="18">
        <v>23880</v>
      </c>
    </row>
    <row r="66" spans="1:14" hidden="1">
      <c r="A66" s="23" t="s">
        <v>228</v>
      </c>
      <c r="B66" s="22">
        <v>0</v>
      </c>
      <c r="C66" s="22">
        <v>3000</v>
      </c>
      <c r="D66" s="22">
        <v>0</v>
      </c>
      <c r="E66" s="22">
        <v>0</v>
      </c>
      <c r="F66" s="22">
        <v>0</v>
      </c>
      <c r="G66" s="22">
        <v>0</v>
      </c>
      <c r="H66" s="22">
        <v>0</v>
      </c>
      <c r="I66" s="22">
        <v>0</v>
      </c>
      <c r="J66" s="22">
        <v>0</v>
      </c>
      <c r="K66" s="22">
        <v>0</v>
      </c>
      <c r="L66" s="22">
        <v>0</v>
      </c>
      <c r="M66" s="22">
        <v>0</v>
      </c>
      <c r="N66" s="21">
        <v>21500</v>
      </c>
    </row>
    <row r="67" spans="1:14" hidden="1">
      <c r="A67" s="20" t="s">
        <v>263</v>
      </c>
      <c r="B67" s="19">
        <v>0</v>
      </c>
      <c r="C67" s="19">
        <v>30112</v>
      </c>
      <c r="D67" s="19">
        <v>890</v>
      </c>
      <c r="E67" s="19">
        <v>18035</v>
      </c>
      <c r="F67" s="19">
        <v>34469</v>
      </c>
      <c r="G67" s="19">
        <v>7073</v>
      </c>
      <c r="H67" s="19">
        <v>39749</v>
      </c>
      <c r="I67" s="19">
        <v>16730</v>
      </c>
      <c r="J67" s="19">
        <v>12650</v>
      </c>
      <c r="K67" s="19">
        <v>33770</v>
      </c>
      <c r="L67" s="19">
        <v>23792</v>
      </c>
      <c r="M67" s="19">
        <v>2400</v>
      </c>
      <c r="N67" s="18">
        <v>20371</v>
      </c>
    </row>
    <row r="68" spans="1:14" hidden="1">
      <c r="A68" s="23" t="s">
        <v>225</v>
      </c>
      <c r="B68" s="22">
        <v>150217</v>
      </c>
      <c r="C68" s="22">
        <v>320388</v>
      </c>
      <c r="D68" s="22">
        <v>0</v>
      </c>
      <c r="E68" s="22">
        <v>9593</v>
      </c>
      <c r="F68" s="22">
        <v>0</v>
      </c>
      <c r="G68" s="22">
        <v>89018</v>
      </c>
      <c r="H68" s="22">
        <v>0</v>
      </c>
      <c r="I68" s="22">
        <v>0</v>
      </c>
      <c r="J68" s="22">
        <v>351915</v>
      </c>
      <c r="K68" s="22">
        <v>2000</v>
      </c>
      <c r="L68" s="22">
        <v>0</v>
      </c>
      <c r="M68" s="22">
        <v>111000</v>
      </c>
      <c r="N68" s="21">
        <v>18699</v>
      </c>
    </row>
    <row r="69" spans="1:14" hidden="1">
      <c r="A69" s="20" t="s">
        <v>219</v>
      </c>
      <c r="B69" s="19">
        <v>0</v>
      </c>
      <c r="C69" s="19">
        <v>0</v>
      </c>
      <c r="D69" s="19">
        <v>0</v>
      </c>
      <c r="E69" s="19">
        <v>23051</v>
      </c>
      <c r="F69" s="19">
        <v>0</v>
      </c>
      <c r="G69" s="19">
        <v>0</v>
      </c>
      <c r="H69" s="19">
        <v>0</v>
      </c>
      <c r="I69" s="19">
        <v>5273</v>
      </c>
      <c r="J69" s="19">
        <v>0</v>
      </c>
      <c r="K69" s="19">
        <v>3150</v>
      </c>
      <c r="L69" s="19">
        <v>0</v>
      </c>
      <c r="M69" s="19">
        <v>0</v>
      </c>
      <c r="N69" s="18">
        <v>16320</v>
      </c>
    </row>
    <row r="70" spans="1:14" hidden="1">
      <c r="A70" s="23" t="s">
        <v>232</v>
      </c>
      <c r="B70" s="22">
        <v>0</v>
      </c>
      <c r="C70" s="22">
        <v>0</v>
      </c>
      <c r="D70" s="22">
        <v>357</v>
      </c>
      <c r="E70" s="22">
        <v>32060</v>
      </c>
      <c r="F70" s="22">
        <v>49581</v>
      </c>
      <c r="G70" s="22">
        <v>0</v>
      </c>
      <c r="H70" s="22">
        <v>2214</v>
      </c>
      <c r="I70" s="22">
        <v>35464</v>
      </c>
      <c r="J70" s="22">
        <v>16</v>
      </c>
      <c r="K70" s="22">
        <v>1749</v>
      </c>
      <c r="L70" s="22">
        <v>31860</v>
      </c>
      <c r="M70" s="22">
        <v>0</v>
      </c>
      <c r="N70" s="21">
        <v>16050</v>
      </c>
    </row>
    <row r="71" spans="1:14" hidden="1">
      <c r="A71" s="20" t="s">
        <v>255</v>
      </c>
      <c r="B71" s="19">
        <v>22968</v>
      </c>
      <c r="C71" s="19">
        <v>381570</v>
      </c>
      <c r="D71" s="19">
        <v>0</v>
      </c>
      <c r="E71" s="19">
        <v>0</v>
      </c>
      <c r="F71" s="19">
        <v>0</v>
      </c>
      <c r="G71" s="19">
        <v>8878</v>
      </c>
      <c r="H71" s="19">
        <v>18296</v>
      </c>
      <c r="I71" s="19">
        <v>0</v>
      </c>
      <c r="J71" s="19">
        <v>58360</v>
      </c>
      <c r="K71" s="19">
        <v>159596</v>
      </c>
      <c r="L71" s="19">
        <v>16799</v>
      </c>
      <c r="M71" s="19">
        <v>8531</v>
      </c>
      <c r="N71" s="18">
        <v>13854</v>
      </c>
    </row>
    <row r="72" spans="1:14" hidden="1">
      <c r="A72" s="23" t="s">
        <v>230</v>
      </c>
      <c r="B72" s="22">
        <v>150642</v>
      </c>
      <c r="C72" s="22">
        <v>22290</v>
      </c>
      <c r="D72" s="22">
        <v>6500</v>
      </c>
      <c r="E72" s="22">
        <v>6000</v>
      </c>
      <c r="F72" s="22">
        <v>2520</v>
      </c>
      <c r="G72" s="22">
        <v>0</v>
      </c>
      <c r="H72" s="22">
        <v>13000</v>
      </c>
      <c r="I72" s="22">
        <v>16707</v>
      </c>
      <c r="J72" s="22">
        <v>15662</v>
      </c>
      <c r="K72" s="22">
        <v>33571</v>
      </c>
      <c r="L72" s="22">
        <v>15127</v>
      </c>
      <c r="M72" s="22">
        <v>13794</v>
      </c>
      <c r="N72" s="21">
        <v>13624</v>
      </c>
    </row>
    <row r="73" spans="1:14" hidden="1">
      <c r="A73" s="20" t="s">
        <v>227</v>
      </c>
      <c r="B73" s="19">
        <v>0</v>
      </c>
      <c r="C73" s="19">
        <v>0</v>
      </c>
      <c r="D73" s="19">
        <v>0</v>
      </c>
      <c r="E73" s="19">
        <v>0</v>
      </c>
      <c r="F73" s="19">
        <v>981</v>
      </c>
      <c r="G73" s="19">
        <v>0</v>
      </c>
      <c r="H73" s="19">
        <v>0</v>
      </c>
      <c r="I73" s="19">
        <v>0</v>
      </c>
      <c r="J73" s="19">
        <v>0</v>
      </c>
      <c r="K73" s="19">
        <v>0</v>
      </c>
      <c r="L73" s="19">
        <v>2403</v>
      </c>
      <c r="M73" s="19">
        <v>480</v>
      </c>
      <c r="N73" s="18">
        <v>12600</v>
      </c>
    </row>
    <row r="74" spans="1:14" hidden="1">
      <c r="A74" s="23" t="s">
        <v>220</v>
      </c>
      <c r="B74" s="22">
        <v>69719</v>
      </c>
      <c r="C74" s="22">
        <v>1280</v>
      </c>
      <c r="D74" s="22">
        <v>0</v>
      </c>
      <c r="E74" s="22">
        <v>796774</v>
      </c>
      <c r="F74" s="22">
        <v>7000</v>
      </c>
      <c r="G74" s="22">
        <v>4905367</v>
      </c>
      <c r="H74" s="22">
        <v>260271</v>
      </c>
      <c r="I74" s="22">
        <v>92676</v>
      </c>
      <c r="J74" s="22">
        <v>164974</v>
      </c>
      <c r="K74" s="22">
        <v>34516</v>
      </c>
      <c r="L74" s="22">
        <v>65841</v>
      </c>
      <c r="M74" s="22">
        <v>62906</v>
      </c>
      <c r="N74" s="21">
        <v>12370</v>
      </c>
    </row>
    <row r="75" spans="1:14" hidden="1">
      <c r="A75" s="20" t="s">
        <v>215</v>
      </c>
      <c r="B75" s="19">
        <v>89964</v>
      </c>
      <c r="C75" s="19">
        <v>18500</v>
      </c>
      <c r="D75" s="19">
        <v>0</v>
      </c>
      <c r="E75" s="19">
        <v>20772</v>
      </c>
      <c r="F75" s="19">
        <v>85358</v>
      </c>
      <c r="G75" s="19">
        <v>673454</v>
      </c>
      <c r="H75" s="19">
        <v>72747</v>
      </c>
      <c r="I75" s="19">
        <v>289339</v>
      </c>
      <c r="J75" s="19">
        <v>42300</v>
      </c>
      <c r="K75" s="19">
        <v>81250</v>
      </c>
      <c r="L75" s="19">
        <v>21986</v>
      </c>
      <c r="M75" s="19">
        <v>47134</v>
      </c>
      <c r="N75" s="18">
        <v>12194</v>
      </c>
    </row>
    <row r="76" spans="1:14" hidden="1">
      <c r="A76" s="23" t="s">
        <v>216</v>
      </c>
      <c r="B76" s="22">
        <v>13428</v>
      </c>
      <c r="C76" s="22">
        <v>0</v>
      </c>
      <c r="D76" s="22">
        <v>3982</v>
      </c>
      <c r="E76" s="22">
        <v>43780</v>
      </c>
      <c r="F76" s="22">
        <v>470974</v>
      </c>
      <c r="G76" s="22">
        <v>818710</v>
      </c>
      <c r="H76" s="22">
        <v>0</v>
      </c>
      <c r="I76" s="22">
        <v>0</v>
      </c>
      <c r="J76" s="22">
        <v>0</v>
      </c>
      <c r="K76" s="22">
        <v>1200</v>
      </c>
      <c r="L76" s="22">
        <v>0</v>
      </c>
      <c r="M76" s="22">
        <v>0</v>
      </c>
      <c r="N76" s="21">
        <v>11400</v>
      </c>
    </row>
    <row r="77" spans="1:14" hidden="1">
      <c r="A77" s="20" t="s">
        <v>218</v>
      </c>
      <c r="B77" s="19">
        <v>274076</v>
      </c>
      <c r="C77" s="19">
        <v>128510</v>
      </c>
      <c r="D77" s="19">
        <v>933000</v>
      </c>
      <c r="E77" s="19">
        <v>974237</v>
      </c>
      <c r="F77" s="19">
        <v>589795</v>
      </c>
      <c r="G77" s="19">
        <v>812873</v>
      </c>
      <c r="H77" s="19">
        <v>2107800</v>
      </c>
      <c r="I77" s="19">
        <v>54256</v>
      </c>
      <c r="J77" s="19">
        <v>155076</v>
      </c>
      <c r="K77" s="19">
        <v>0</v>
      </c>
      <c r="L77" s="19">
        <v>54885</v>
      </c>
      <c r="M77" s="19">
        <v>0</v>
      </c>
      <c r="N77" s="18">
        <v>8187</v>
      </c>
    </row>
    <row r="78" spans="1:14" hidden="1">
      <c r="A78" s="23" t="s">
        <v>214</v>
      </c>
      <c r="B78" s="22">
        <v>0</v>
      </c>
      <c r="C78" s="22">
        <v>1400</v>
      </c>
      <c r="D78" s="22">
        <v>2800</v>
      </c>
      <c r="E78" s="22">
        <v>24998</v>
      </c>
      <c r="F78" s="22">
        <v>34658</v>
      </c>
      <c r="G78" s="22">
        <v>0</v>
      </c>
      <c r="H78" s="22">
        <v>0</v>
      </c>
      <c r="I78" s="22">
        <v>1720</v>
      </c>
      <c r="J78" s="22">
        <v>7000</v>
      </c>
      <c r="K78" s="22">
        <v>18000</v>
      </c>
      <c r="L78" s="22">
        <v>26730</v>
      </c>
      <c r="M78" s="22">
        <v>28133</v>
      </c>
      <c r="N78" s="21">
        <v>6790</v>
      </c>
    </row>
    <row r="79" spans="1:14" hidden="1">
      <c r="A79" s="20" t="s">
        <v>217</v>
      </c>
      <c r="B79" s="19">
        <v>0</v>
      </c>
      <c r="C79" s="19">
        <v>0</v>
      </c>
      <c r="D79" s="19">
        <v>0</v>
      </c>
      <c r="E79" s="19">
        <v>0</v>
      </c>
      <c r="F79" s="19">
        <v>0</v>
      </c>
      <c r="G79" s="19">
        <v>0</v>
      </c>
      <c r="H79" s="19">
        <v>0</v>
      </c>
      <c r="I79" s="19">
        <v>0</v>
      </c>
      <c r="J79" s="19">
        <v>0</v>
      </c>
      <c r="K79" s="19">
        <v>0</v>
      </c>
      <c r="L79" s="19">
        <v>31592</v>
      </c>
      <c r="M79" s="19">
        <v>27040</v>
      </c>
      <c r="N79" s="18">
        <v>6237</v>
      </c>
    </row>
    <row r="80" spans="1:14" hidden="1">
      <c r="A80" s="23" t="s">
        <v>224</v>
      </c>
      <c r="B80" s="22">
        <v>0</v>
      </c>
      <c r="C80" s="22">
        <v>0</v>
      </c>
      <c r="D80" s="22">
        <v>0</v>
      </c>
      <c r="E80" s="22">
        <v>1000</v>
      </c>
      <c r="F80" s="22">
        <v>0</v>
      </c>
      <c r="G80" s="22">
        <v>0</v>
      </c>
      <c r="H80" s="22">
        <v>0</v>
      </c>
      <c r="I80" s="22">
        <v>0</v>
      </c>
      <c r="J80" s="22">
        <v>0</v>
      </c>
      <c r="K80" s="22">
        <v>0</v>
      </c>
      <c r="L80" s="22">
        <v>0</v>
      </c>
      <c r="M80" s="22">
        <v>0</v>
      </c>
      <c r="N80" s="21">
        <v>5407</v>
      </c>
    </row>
    <row r="81" spans="1:14" hidden="1">
      <c r="A81" s="20" t="s">
        <v>209</v>
      </c>
      <c r="B81" s="19">
        <v>0</v>
      </c>
      <c r="C81" s="19">
        <v>0</v>
      </c>
      <c r="D81" s="19">
        <v>0</v>
      </c>
      <c r="E81" s="19">
        <v>0</v>
      </c>
      <c r="F81" s="19">
        <v>51740</v>
      </c>
      <c r="G81" s="19">
        <v>56000</v>
      </c>
      <c r="H81" s="19">
        <v>0</v>
      </c>
      <c r="I81" s="19">
        <v>0</v>
      </c>
      <c r="J81" s="19">
        <v>30852</v>
      </c>
      <c r="K81" s="19">
        <v>21904</v>
      </c>
      <c r="L81" s="19">
        <v>9000</v>
      </c>
      <c r="M81" s="19">
        <v>5970</v>
      </c>
      <c r="N81" s="18">
        <v>5105</v>
      </c>
    </row>
    <row r="82" spans="1:14" hidden="1">
      <c r="A82" s="23" t="s">
        <v>210</v>
      </c>
      <c r="B82" s="22">
        <v>1050</v>
      </c>
      <c r="C82" s="22">
        <v>0</v>
      </c>
      <c r="D82" s="22">
        <v>0</v>
      </c>
      <c r="E82" s="22">
        <v>0</v>
      </c>
      <c r="F82" s="22">
        <v>20971</v>
      </c>
      <c r="G82" s="22">
        <v>3200</v>
      </c>
      <c r="H82" s="22">
        <v>16920</v>
      </c>
      <c r="I82" s="22">
        <v>55180</v>
      </c>
      <c r="J82" s="22">
        <v>0</v>
      </c>
      <c r="K82" s="22">
        <v>39078</v>
      </c>
      <c r="L82" s="22">
        <v>0</v>
      </c>
      <c r="M82" s="22">
        <v>0</v>
      </c>
      <c r="N82" s="21">
        <v>4500</v>
      </c>
    </row>
    <row r="83" spans="1:14" hidden="1">
      <c r="A83" s="20" t="s">
        <v>234</v>
      </c>
      <c r="B83" s="19">
        <v>0</v>
      </c>
      <c r="C83" s="19">
        <v>0</v>
      </c>
      <c r="D83" s="19">
        <v>0</v>
      </c>
      <c r="E83" s="19">
        <v>0</v>
      </c>
      <c r="F83" s="19">
        <v>0</v>
      </c>
      <c r="G83" s="19">
        <v>0</v>
      </c>
      <c r="H83" s="19">
        <v>0</v>
      </c>
      <c r="I83" s="19">
        <v>0</v>
      </c>
      <c r="J83" s="19">
        <v>0</v>
      </c>
      <c r="K83" s="19">
        <v>0</v>
      </c>
      <c r="L83" s="19">
        <v>0</v>
      </c>
      <c r="M83" s="19">
        <v>0</v>
      </c>
      <c r="N83" s="18">
        <v>3996</v>
      </c>
    </row>
    <row r="84" spans="1:14" hidden="1">
      <c r="A84" s="23" t="s">
        <v>212</v>
      </c>
      <c r="B84" s="22">
        <v>0</v>
      </c>
      <c r="C84" s="22">
        <v>0</v>
      </c>
      <c r="D84" s="22">
        <v>0</v>
      </c>
      <c r="E84" s="22">
        <v>864</v>
      </c>
      <c r="F84" s="22">
        <v>3080</v>
      </c>
      <c r="G84" s="22">
        <v>0</v>
      </c>
      <c r="H84" s="22">
        <v>0</v>
      </c>
      <c r="I84" s="22">
        <v>147562</v>
      </c>
      <c r="J84" s="22">
        <v>174000</v>
      </c>
      <c r="K84" s="22">
        <v>900</v>
      </c>
      <c r="L84" s="22">
        <v>87040</v>
      </c>
      <c r="M84" s="22">
        <v>0</v>
      </c>
      <c r="N84" s="21">
        <v>3715</v>
      </c>
    </row>
    <row r="85" spans="1:14" hidden="1">
      <c r="A85" s="20" t="s">
        <v>213</v>
      </c>
      <c r="B85" s="19">
        <v>0</v>
      </c>
      <c r="C85" s="19">
        <v>0</v>
      </c>
      <c r="D85" s="19">
        <v>0</v>
      </c>
      <c r="E85" s="19">
        <v>1275</v>
      </c>
      <c r="F85" s="19">
        <v>0</v>
      </c>
      <c r="G85" s="19">
        <v>0</v>
      </c>
      <c r="H85" s="19">
        <v>0</v>
      </c>
      <c r="I85" s="19">
        <v>0</v>
      </c>
      <c r="J85" s="19">
        <v>0</v>
      </c>
      <c r="K85" s="19">
        <v>0</v>
      </c>
      <c r="L85" s="19">
        <v>6030</v>
      </c>
      <c r="M85" s="19">
        <v>0</v>
      </c>
      <c r="N85" s="18">
        <v>3163</v>
      </c>
    </row>
    <row r="86" spans="1:14" hidden="1">
      <c r="A86" s="23" t="s">
        <v>208</v>
      </c>
      <c r="B86" s="22">
        <v>214107</v>
      </c>
      <c r="C86" s="22">
        <v>330220</v>
      </c>
      <c r="D86" s="22">
        <v>23622</v>
      </c>
      <c r="E86" s="22">
        <v>8000</v>
      </c>
      <c r="F86" s="22">
        <v>1813213</v>
      </c>
      <c r="G86" s="22">
        <v>356873</v>
      </c>
      <c r="H86" s="22">
        <v>795260</v>
      </c>
      <c r="I86" s="22">
        <v>9616</v>
      </c>
      <c r="J86" s="22">
        <v>17807</v>
      </c>
      <c r="K86" s="22">
        <v>3070</v>
      </c>
      <c r="L86" s="22">
        <v>0</v>
      </c>
      <c r="M86" s="22">
        <v>1565</v>
      </c>
      <c r="N86" s="21">
        <v>2900</v>
      </c>
    </row>
    <row r="87" spans="1:14" hidden="1">
      <c r="A87" s="20" t="s">
        <v>206</v>
      </c>
      <c r="B87" s="19">
        <v>0</v>
      </c>
      <c r="C87" s="19">
        <v>0</v>
      </c>
      <c r="D87" s="19">
        <v>16356</v>
      </c>
      <c r="E87" s="19">
        <v>0</v>
      </c>
      <c r="F87" s="19">
        <v>7291</v>
      </c>
      <c r="G87" s="19">
        <v>16020</v>
      </c>
      <c r="H87" s="19">
        <v>828179</v>
      </c>
      <c r="I87" s="19">
        <v>23717</v>
      </c>
      <c r="J87" s="19">
        <v>7961</v>
      </c>
      <c r="K87" s="19">
        <v>38086</v>
      </c>
      <c r="L87" s="19">
        <v>863961</v>
      </c>
      <c r="M87" s="19">
        <v>1118890</v>
      </c>
      <c r="N87" s="18">
        <v>2136</v>
      </c>
    </row>
    <row r="88" spans="1:14" hidden="1">
      <c r="A88" s="23" t="s">
        <v>222</v>
      </c>
      <c r="B88" s="22">
        <v>0</v>
      </c>
      <c r="C88" s="22">
        <v>0</v>
      </c>
      <c r="D88" s="22">
        <v>0</v>
      </c>
      <c r="E88" s="22">
        <v>0</v>
      </c>
      <c r="F88" s="22">
        <v>0</v>
      </c>
      <c r="G88" s="22">
        <v>0</v>
      </c>
      <c r="H88" s="22">
        <v>0</v>
      </c>
      <c r="I88" s="22">
        <v>0</v>
      </c>
      <c r="J88" s="22">
        <v>0</v>
      </c>
      <c r="K88" s="22">
        <v>0</v>
      </c>
      <c r="L88" s="22">
        <v>0</v>
      </c>
      <c r="M88" s="22">
        <v>0</v>
      </c>
      <c r="N88" s="21">
        <v>1528</v>
      </c>
    </row>
    <row r="89" spans="1:14" hidden="1">
      <c r="A89" s="20" t="s">
        <v>205</v>
      </c>
      <c r="B89" s="19">
        <v>550</v>
      </c>
      <c r="C89" s="19">
        <v>0</v>
      </c>
      <c r="D89" s="19">
        <v>0</v>
      </c>
      <c r="E89" s="19">
        <v>0</v>
      </c>
      <c r="F89" s="19">
        <v>4</v>
      </c>
      <c r="G89" s="19">
        <v>0</v>
      </c>
      <c r="H89" s="19">
        <v>0</v>
      </c>
      <c r="I89" s="19">
        <v>0</v>
      </c>
      <c r="J89" s="19">
        <v>15816</v>
      </c>
      <c r="K89" s="19">
        <v>871</v>
      </c>
      <c r="L89" s="19">
        <v>87</v>
      </c>
      <c r="M89" s="19">
        <v>567</v>
      </c>
      <c r="N89" s="18">
        <v>1000</v>
      </c>
    </row>
    <row r="90" spans="1:14" hidden="1">
      <c r="A90" s="23" t="s">
        <v>211</v>
      </c>
      <c r="B90" s="22">
        <v>0</v>
      </c>
      <c r="C90" s="22">
        <v>765</v>
      </c>
      <c r="D90" s="22">
        <v>0</v>
      </c>
      <c r="E90" s="22">
        <v>0</v>
      </c>
      <c r="F90" s="22">
        <v>219</v>
      </c>
      <c r="G90" s="22">
        <v>0</v>
      </c>
      <c r="H90" s="22">
        <v>0</v>
      </c>
      <c r="I90" s="22">
        <v>0</v>
      </c>
      <c r="J90" s="22">
        <v>0</v>
      </c>
      <c r="K90" s="22">
        <v>0</v>
      </c>
      <c r="L90" s="22">
        <v>0</v>
      </c>
      <c r="M90" s="22">
        <v>0</v>
      </c>
      <c r="N90" s="21">
        <v>829</v>
      </c>
    </row>
    <row r="91" spans="1:14" hidden="1">
      <c r="A91" s="20" t="s">
        <v>226</v>
      </c>
      <c r="B91" s="19">
        <v>0</v>
      </c>
      <c r="C91" s="19">
        <v>0</v>
      </c>
      <c r="D91" s="19">
        <v>0</v>
      </c>
      <c r="E91" s="19">
        <v>0</v>
      </c>
      <c r="F91" s="19">
        <v>0</v>
      </c>
      <c r="G91" s="19">
        <v>0</v>
      </c>
      <c r="H91" s="19">
        <v>0</v>
      </c>
      <c r="I91" s="19">
        <v>0</v>
      </c>
      <c r="J91" s="19">
        <v>0</v>
      </c>
      <c r="K91" s="19">
        <v>0</v>
      </c>
      <c r="L91" s="19">
        <v>0</v>
      </c>
      <c r="M91" s="19">
        <v>0</v>
      </c>
      <c r="N91" s="18">
        <v>774</v>
      </c>
    </row>
    <row r="92" spans="1:14" hidden="1">
      <c r="A92" s="23" t="s">
        <v>207</v>
      </c>
      <c r="B92" s="22">
        <v>0</v>
      </c>
      <c r="C92" s="22">
        <v>0</v>
      </c>
      <c r="D92" s="22">
        <v>0</v>
      </c>
      <c r="E92" s="22">
        <v>0</v>
      </c>
      <c r="F92" s="22">
        <v>0</v>
      </c>
      <c r="G92" s="22">
        <v>2500</v>
      </c>
      <c r="H92" s="22">
        <v>4870</v>
      </c>
      <c r="I92" s="22">
        <v>0</v>
      </c>
      <c r="J92" s="22">
        <v>21400</v>
      </c>
      <c r="K92" s="22">
        <v>29910</v>
      </c>
      <c r="L92" s="22">
        <v>0</v>
      </c>
      <c r="M92" s="22">
        <v>3130</v>
      </c>
      <c r="N92" s="21">
        <v>703</v>
      </c>
    </row>
    <row r="93" spans="1:14" hidden="1">
      <c r="A93" s="20" t="s">
        <v>142</v>
      </c>
      <c r="B93" s="19">
        <v>0</v>
      </c>
      <c r="C93" s="19">
        <v>0</v>
      </c>
      <c r="D93" s="19">
        <v>0</v>
      </c>
      <c r="E93" s="19">
        <v>0</v>
      </c>
      <c r="F93" s="19">
        <v>0</v>
      </c>
      <c r="G93" s="19">
        <v>0</v>
      </c>
      <c r="H93" s="19">
        <v>0</v>
      </c>
      <c r="I93" s="19">
        <v>0</v>
      </c>
      <c r="J93" s="19">
        <v>0</v>
      </c>
      <c r="K93" s="19">
        <v>0</v>
      </c>
      <c r="L93" s="19">
        <v>0</v>
      </c>
      <c r="M93" s="19">
        <v>0</v>
      </c>
      <c r="N93" s="18">
        <v>0</v>
      </c>
    </row>
    <row r="94" spans="1:14" hidden="1">
      <c r="A94" s="23" t="s">
        <v>143</v>
      </c>
      <c r="B94" s="22">
        <v>0</v>
      </c>
      <c r="C94" s="22">
        <v>0</v>
      </c>
      <c r="D94" s="22">
        <v>0</v>
      </c>
      <c r="E94" s="22">
        <v>0</v>
      </c>
      <c r="F94" s="22">
        <v>10659</v>
      </c>
      <c r="G94" s="22">
        <v>0</v>
      </c>
      <c r="H94" s="22">
        <v>0</v>
      </c>
      <c r="I94" s="22">
        <v>39256</v>
      </c>
      <c r="J94" s="22">
        <v>239713</v>
      </c>
      <c r="K94" s="22">
        <v>166200</v>
      </c>
      <c r="L94" s="22">
        <v>23451</v>
      </c>
      <c r="M94" s="22">
        <v>0</v>
      </c>
      <c r="N94" s="21">
        <v>0</v>
      </c>
    </row>
    <row r="95" spans="1:14" hidden="1">
      <c r="A95" s="20" t="s">
        <v>141</v>
      </c>
      <c r="B95" s="19">
        <v>1100</v>
      </c>
      <c r="C95" s="19">
        <v>0</v>
      </c>
      <c r="D95" s="19">
        <v>0</v>
      </c>
      <c r="E95" s="19">
        <v>0</v>
      </c>
      <c r="F95" s="19">
        <v>0</v>
      </c>
      <c r="G95" s="19">
        <v>0</v>
      </c>
      <c r="H95" s="19">
        <v>0</v>
      </c>
      <c r="I95" s="19">
        <v>0</v>
      </c>
      <c r="J95" s="19">
        <v>0</v>
      </c>
      <c r="K95" s="19">
        <v>0</v>
      </c>
      <c r="L95" s="19">
        <v>9800</v>
      </c>
      <c r="M95" s="19">
        <v>0</v>
      </c>
      <c r="N95" s="18">
        <v>0</v>
      </c>
    </row>
    <row r="96" spans="1:14" hidden="1">
      <c r="A96" s="23" t="s">
        <v>140</v>
      </c>
      <c r="B96" s="22">
        <v>0</v>
      </c>
      <c r="C96" s="22">
        <v>0</v>
      </c>
      <c r="D96" s="22">
        <v>0</v>
      </c>
      <c r="E96" s="22">
        <v>0</v>
      </c>
      <c r="F96" s="22">
        <v>0</v>
      </c>
      <c r="G96" s="22">
        <v>0</v>
      </c>
      <c r="H96" s="22">
        <v>0</v>
      </c>
      <c r="I96" s="22">
        <v>0</v>
      </c>
      <c r="J96" s="22">
        <v>0</v>
      </c>
      <c r="K96" s="22">
        <v>0</v>
      </c>
      <c r="L96" s="22">
        <v>0</v>
      </c>
      <c r="M96" s="22">
        <v>46782</v>
      </c>
      <c r="N96" s="21">
        <v>0</v>
      </c>
    </row>
    <row r="97" spans="1:14" hidden="1">
      <c r="A97" s="20" t="s">
        <v>139</v>
      </c>
      <c r="B97" s="19">
        <v>169358</v>
      </c>
      <c r="C97" s="19">
        <v>167165</v>
      </c>
      <c r="D97" s="19">
        <v>1416</v>
      </c>
      <c r="E97" s="19">
        <v>0</v>
      </c>
      <c r="F97" s="19">
        <v>3040</v>
      </c>
      <c r="G97" s="19">
        <v>0</v>
      </c>
      <c r="H97" s="19">
        <v>4400</v>
      </c>
      <c r="I97" s="19">
        <v>4154</v>
      </c>
      <c r="J97" s="19">
        <v>1016</v>
      </c>
      <c r="K97" s="19">
        <v>4186</v>
      </c>
      <c r="L97" s="19">
        <v>0</v>
      </c>
      <c r="M97" s="19">
        <v>0</v>
      </c>
      <c r="N97" s="18">
        <v>0</v>
      </c>
    </row>
    <row r="98" spans="1:14" hidden="1">
      <c r="A98" s="23" t="s">
        <v>138</v>
      </c>
      <c r="B98" s="22">
        <v>37489</v>
      </c>
      <c r="C98" s="22">
        <v>2500</v>
      </c>
      <c r="D98" s="22">
        <v>0</v>
      </c>
      <c r="E98" s="22">
        <v>0</v>
      </c>
      <c r="F98" s="22">
        <v>87300</v>
      </c>
      <c r="G98" s="22">
        <v>1600</v>
      </c>
      <c r="H98" s="22">
        <v>0</v>
      </c>
      <c r="I98" s="22">
        <v>0</v>
      </c>
      <c r="J98" s="22">
        <v>0</v>
      </c>
      <c r="K98" s="22">
        <v>313350</v>
      </c>
      <c r="L98" s="22">
        <v>0</v>
      </c>
      <c r="M98" s="22">
        <v>0</v>
      </c>
      <c r="N98" s="21">
        <v>0</v>
      </c>
    </row>
    <row r="99" spans="1:14" hidden="1">
      <c r="A99" s="20" t="s">
        <v>137</v>
      </c>
      <c r="B99" s="19">
        <v>61213</v>
      </c>
      <c r="C99" s="19">
        <v>277049</v>
      </c>
      <c r="D99" s="19">
        <v>0</v>
      </c>
      <c r="E99" s="19">
        <v>31016</v>
      </c>
      <c r="F99" s="19">
        <v>400290</v>
      </c>
      <c r="G99" s="19">
        <v>739032</v>
      </c>
      <c r="H99" s="19">
        <v>0</v>
      </c>
      <c r="I99" s="19">
        <v>0</v>
      </c>
      <c r="J99" s="19">
        <v>23622</v>
      </c>
      <c r="K99" s="19">
        <v>79000</v>
      </c>
      <c r="L99" s="19">
        <v>0</v>
      </c>
      <c r="M99" s="19">
        <v>0</v>
      </c>
      <c r="N99" s="18">
        <v>0</v>
      </c>
    </row>
    <row r="100" spans="1:14" hidden="1">
      <c r="A100" s="23" t="s">
        <v>136</v>
      </c>
      <c r="B100" s="22">
        <v>0</v>
      </c>
      <c r="C100" s="22">
        <v>0</v>
      </c>
      <c r="D100" s="22">
        <v>0</v>
      </c>
      <c r="E100" s="22">
        <v>25617</v>
      </c>
      <c r="F100" s="22">
        <v>0</v>
      </c>
      <c r="G100" s="22">
        <v>75000</v>
      </c>
      <c r="H100" s="22">
        <v>0</v>
      </c>
      <c r="I100" s="22">
        <v>0</v>
      </c>
      <c r="J100" s="22">
        <v>0</v>
      </c>
      <c r="K100" s="22">
        <v>27843</v>
      </c>
      <c r="L100" s="22">
        <v>0</v>
      </c>
      <c r="M100" s="22">
        <v>0</v>
      </c>
      <c r="N100" s="21">
        <v>0</v>
      </c>
    </row>
    <row r="101" spans="1:14" hidden="1">
      <c r="A101" s="20" t="s">
        <v>135</v>
      </c>
      <c r="B101" s="19">
        <v>0</v>
      </c>
      <c r="C101" s="19">
        <v>0</v>
      </c>
      <c r="D101" s="19">
        <v>0</v>
      </c>
      <c r="E101" s="19">
        <v>4640</v>
      </c>
      <c r="F101" s="19">
        <v>0</v>
      </c>
      <c r="G101" s="19">
        <v>0</v>
      </c>
      <c r="H101" s="19">
        <v>6548</v>
      </c>
      <c r="I101" s="19">
        <v>0</v>
      </c>
      <c r="J101" s="19">
        <v>8744</v>
      </c>
      <c r="K101" s="19">
        <v>0</v>
      </c>
      <c r="L101" s="19">
        <v>953</v>
      </c>
      <c r="M101" s="19">
        <v>0</v>
      </c>
      <c r="N101" s="18">
        <v>0</v>
      </c>
    </row>
    <row r="102" spans="1:14" hidden="1">
      <c r="A102" s="23" t="s">
        <v>131</v>
      </c>
      <c r="B102" s="22">
        <v>0</v>
      </c>
      <c r="C102" s="22">
        <v>0</v>
      </c>
      <c r="D102" s="22">
        <v>0</v>
      </c>
      <c r="E102" s="22">
        <v>0</v>
      </c>
      <c r="F102" s="22">
        <v>0</v>
      </c>
      <c r="G102" s="22">
        <v>0</v>
      </c>
      <c r="H102" s="22">
        <v>0</v>
      </c>
      <c r="I102" s="22">
        <v>0</v>
      </c>
      <c r="J102" s="22">
        <v>0</v>
      </c>
      <c r="K102" s="22">
        <v>0</v>
      </c>
      <c r="L102" s="22">
        <v>0</v>
      </c>
      <c r="M102" s="22">
        <v>0</v>
      </c>
      <c r="N102" s="21">
        <v>0</v>
      </c>
    </row>
    <row r="103" spans="1:14" hidden="1">
      <c r="A103" s="20" t="s">
        <v>130</v>
      </c>
      <c r="B103" s="19">
        <v>4000</v>
      </c>
      <c r="C103" s="19">
        <v>319681</v>
      </c>
      <c r="D103" s="19">
        <v>0</v>
      </c>
      <c r="E103" s="19">
        <v>267922</v>
      </c>
      <c r="F103" s="19">
        <v>16000</v>
      </c>
      <c r="G103" s="19">
        <v>0</v>
      </c>
      <c r="H103" s="19">
        <v>0</v>
      </c>
      <c r="I103" s="19">
        <v>13054</v>
      </c>
      <c r="J103" s="19">
        <v>401832</v>
      </c>
      <c r="K103" s="19">
        <v>0</v>
      </c>
      <c r="L103" s="19">
        <v>0</v>
      </c>
      <c r="M103" s="19">
        <v>0</v>
      </c>
      <c r="N103" s="18">
        <v>0</v>
      </c>
    </row>
    <row r="104" spans="1:14" hidden="1">
      <c r="A104" s="23" t="s">
        <v>129</v>
      </c>
      <c r="B104" s="22">
        <v>0</v>
      </c>
      <c r="C104" s="22">
        <v>0</v>
      </c>
      <c r="D104" s="22">
        <v>0</v>
      </c>
      <c r="E104" s="22">
        <v>0</v>
      </c>
      <c r="F104" s="22">
        <v>0</v>
      </c>
      <c r="G104" s="22">
        <v>0</v>
      </c>
      <c r="H104" s="22">
        <v>9860</v>
      </c>
      <c r="I104" s="22">
        <v>0</v>
      </c>
      <c r="J104" s="22">
        <v>0</v>
      </c>
      <c r="K104" s="22">
        <v>0</v>
      </c>
      <c r="L104" s="22">
        <v>0</v>
      </c>
      <c r="M104" s="22">
        <v>0</v>
      </c>
      <c r="N104" s="21">
        <v>0</v>
      </c>
    </row>
    <row r="105" spans="1:14" hidden="1">
      <c r="A105" s="20" t="s">
        <v>128</v>
      </c>
      <c r="B105" s="19">
        <v>0</v>
      </c>
      <c r="C105" s="19">
        <v>0</v>
      </c>
      <c r="D105" s="19">
        <v>0</v>
      </c>
      <c r="E105" s="19">
        <v>0</v>
      </c>
      <c r="F105" s="19">
        <v>0</v>
      </c>
      <c r="G105" s="19">
        <v>0</v>
      </c>
      <c r="H105" s="19">
        <v>0</v>
      </c>
      <c r="I105" s="19">
        <v>0</v>
      </c>
      <c r="J105" s="19">
        <v>0</v>
      </c>
      <c r="K105" s="19">
        <v>0</v>
      </c>
      <c r="L105" s="19">
        <v>0</v>
      </c>
      <c r="M105" s="19">
        <v>0</v>
      </c>
      <c r="N105" s="18">
        <v>0</v>
      </c>
    </row>
    <row r="106" spans="1:14" hidden="1">
      <c r="A106" s="23" t="s">
        <v>127</v>
      </c>
      <c r="B106" s="22">
        <v>5912</v>
      </c>
      <c r="C106" s="22">
        <v>0</v>
      </c>
      <c r="D106" s="22">
        <v>0</v>
      </c>
      <c r="E106" s="22">
        <v>0</v>
      </c>
      <c r="F106" s="22">
        <v>0</v>
      </c>
      <c r="G106" s="22">
        <v>0</v>
      </c>
      <c r="H106" s="22">
        <v>84240</v>
      </c>
      <c r="I106" s="22">
        <v>92552</v>
      </c>
      <c r="J106" s="22">
        <v>101553</v>
      </c>
      <c r="K106" s="22">
        <v>3303</v>
      </c>
      <c r="L106" s="22">
        <v>23864</v>
      </c>
      <c r="M106" s="22">
        <v>37734</v>
      </c>
      <c r="N106" s="21">
        <v>0</v>
      </c>
    </row>
    <row r="107" spans="1:14" hidden="1">
      <c r="A107" s="20" t="s">
        <v>132</v>
      </c>
      <c r="B107" s="19">
        <v>0</v>
      </c>
      <c r="C107" s="19">
        <v>69808</v>
      </c>
      <c r="D107" s="19">
        <v>0</v>
      </c>
      <c r="E107" s="19">
        <v>0</v>
      </c>
      <c r="F107" s="19">
        <v>0</v>
      </c>
      <c r="G107" s="19">
        <v>116282</v>
      </c>
      <c r="H107" s="19">
        <v>48096</v>
      </c>
      <c r="I107" s="19">
        <v>0</v>
      </c>
      <c r="J107" s="19">
        <v>91142</v>
      </c>
      <c r="K107" s="19">
        <v>0</v>
      </c>
      <c r="L107" s="19">
        <v>0</v>
      </c>
      <c r="M107" s="19">
        <v>0</v>
      </c>
      <c r="N107" s="18">
        <v>0</v>
      </c>
    </row>
    <row r="108" spans="1:14" hidden="1">
      <c r="A108" s="23" t="s">
        <v>126</v>
      </c>
      <c r="B108" s="22">
        <v>0</v>
      </c>
      <c r="C108" s="22">
        <v>0</v>
      </c>
      <c r="D108" s="22">
        <v>0</v>
      </c>
      <c r="E108" s="22">
        <v>53522</v>
      </c>
      <c r="F108" s="22">
        <v>0</v>
      </c>
      <c r="G108" s="22">
        <v>82930</v>
      </c>
      <c r="H108" s="22">
        <v>120592</v>
      </c>
      <c r="I108" s="22">
        <v>0</v>
      </c>
      <c r="J108" s="22">
        <v>0</v>
      </c>
      <c r="K108" s="22">
        <v>0</v>
      </c>
      <c r="L108" s="22">
        <v>0</v>
      </c>
      <c r="M108" s="22">
        <v>0</v>
      </c>
      <c r="N108" s="21">
        <v>0</v>
      </c>
    </row>
    <row r="109" spans="1:14" hidden="1">
      <c r="A109" s="20" t="s">
        <v>125</v>
      </c>
      <c r="B109" s="19">
        <v>25100</v>
      </c>
      <c r="C109" s="19">
        <v>862548</v>
      </c>
      <c r="D109" s="19">
        <v>0</v>
      </c>
      <c r="E109" s="19">
        <v>0</v>
      </c>
      <c r="F109" s="19">
        <v>1008550</v>
      </c>
      <c r="G109" s="19">
        <v>0</v>
      </c>
      <c r="H109" s="19">
        <v>0</v>
      </c>
      <c r="I109" s="19">
        <v>0</v>
      </c>
      <c r="J109" s="19">
        <v>36180</v>
      </c>
      <c r="K109" s="19">
        <v>10402</v>
      </c>
      <c r="L109" s="19">
        <v>0</v>
      </c>
      <c r="M109" s="19">
        <v>0</v>
      </c>
      <c r="N109" s="18">
        <v>0</v>
      </c>
    </row>
    <row r="110" spans="1:14" hidden="1">
      <c r="A110" s="23" t="s">
        <v>162</v>
      </c>
      <c r="B110" s="22">
        <v>0</v>
      </c>
      <c r="C110" s="22">
        <v>0</v>
      </c>
      <c r="D110" s="22">
        <v>0</v>
      </c>
      <c r="E110" s="22">
        <v>0</v>
      </c>
      <c r="F110" s="22">
        <v>0</v>
      </c>
      <c r="G110" s="22">
        <v>0</v>
      </c>
      <c r="H110" s="22">
        <v>0</v>
      </c>
      <c r="I110" s="22">
        <v>0</v>
      </c>
      <c r="J110" s="22">
        <v>0</v>
      </c>
      <c r="K110" s="22">
        <v>0</v>
      </c>
      <c r="L110" s="22">
        <v>0</v>
      </c>
      <c r="M110" s="22">
        <v>0</v>
      </c>
      <c r="N110" s="21">
        <v>0</v>
      </c>
    </row>
    <row r="111" spans="1:14" hidden="1">
      <c r="A111" s="20" t="s">
        <v>161</v>
      </c>
      <c r="B111" s="19">
        <v>0</v>
      </c>
      <c r="C111" s="19">
        <v>0</v>
      </c>
      <c r="D111" s="19">
        <v>0</v>
      </c>
      <c r="E111" s="19">
        <v>0</v>
      </c>
      <c r="F111" s="19">
        <v>0</v>
      </c>
      <c r="G111" s="19">
        <v>0</v>
      </c>
      <c r="H111" s="19">
        <v>0</v>
      </c>
      <c r="I111" s="19">
        <v>950</v>
      </c>
      <c r="J111" s="19">
        <v>0</v>
      </c>
      <c r="K111" s="19">
        <v>0</v>
      </c>
      <c r="L111" s="19">
        <v>0</v>
      </c>
      <c r="M111" s="19">
        <v>0</v>
      </c>
      <c r="N111" s="18">
        <v>0</v>
      </c>
    </row>
    <row r="112" spans="1:14" hidden="1">
      <c r="A112" s="23" t="s">
        <v>160</v>
      </c>
      <c r="B112" s="22">
        <v>0</v>
      </c>
      <c r="C112" s="22">
        <v>0</v>
      </c>
      <c r="D112" s="22">
        <v>0</v>
      </c>
      <c r="E112" s="22">
        <v>0</v>
      </c>
      <c r="F112" s="22">
        <v>0</v>
      </c>
      <c r="G112" s="22">
        <v>0</v>
      </c>
      <c r="H112" s="22">
        <v>0</v>
      </c>
      <c r="I112" s="22">
        <v>0</v>
      </c>
      <c r="J112" s="22">
        <v>0</v>
      </c>
      <c r="K112" s="22">
        <v>0</v>
      </c>
      <c r="L112" s="22">
        <v>0</v>
      </c>
      <c r="M112" s="22">
        <v>0</v>
      </c>
      <c r="N112" s="21">
        <v>0</v>
      </c>
    </row>
    <row r="113" spans="1:14" hidden="1">
      <c r="A113" s="20" t="s">
        <v>154</v>
      </c>
      <c r="B113" s="19">
        <v>0</v>
      </c>
      <c r="C113" s="19">
        <v>98383</v>
      </c>
      <c r="D113" s="19">
        <v>306758</v>
      </c>
      <c r="E113" s="19">
        <v>0</v>
      </c>
      <c r="F113" s="19">
        <v>9000</v>
      </c>
      <c r="G113" s="19">
        <v>4800</v>
      </c>
      <c r="H113" s="19">
        <v>0</v>
      </c>
      <c r="I113" s="19">
        <v>0</v>
      </c>
      <c r="J113" s="19">
        <v>40043</v>
      </c>
      <c r="K113" s="19">
        <v>104490</v>
      </c>
      <c r="L113" s="19">
        <v>5521</v>
      </c>
      <c r="M113" s="19">
        <v>0</v>
      </c>
      <c r="N113" s="18">
        <v>0</v>
      </c>
    </row>
    <row r="114" spans="1:14" hidden="1">
      <c r="A114" s="23" t="s">
        <v>153</v>
      </c>
      <c r="B114" s="22">
        <v>0</v>
      </c>
      <c r="C114" s="22">
        <v>0</v>
      </c>
      <c r="D114" s="22">
        <v>0</v>
      </c>
      <c r="E114" s="22">
        <v>0</v>
      </c>
      <c r="F114" s="22">
        <v>0</v>
      </c>
      <c r="G114" s="22">
        <v>0</v>
      </c>
      <c r="H114" s="22">
        <v>0</v>
      </c>
      <c r="I114" s="22">
        <v>2480</v>
      </c>
      <c r="J114" s="22">
        <v>0</v>
      </c>
      <c r="K114" s="22">
        <v>0</v>
      </c>
      <c r="L114" s="22">
        <v>0</v>
      </c>
      <c r="M114" s="22">
        <v>0</v>
      </c>
      <c r="N114" s="21">
        <v>0</v>
      </c>
    </row>
    <row r="115" spans="1:14" hidden="1">
      <c r="A115" s="20" t="s">
        <v>152</v>
      </c>
      <c r="B115" s="19">
        <v>139500</v>
      </c>
      <c r="C115" s="19">
        <v>392516</v>
      </c>
      <c r="D115" s="19">
        <v>434156</v>
      </c>
      <c r="E115" s="19">
        <v>385000</v>
      </c>
      <c r="F115" s="19">
        <v>56000</v>
      </c>
      <c r="G115" s="19">
        <v>1058082</v>
      </c>
      <c r="H115" s="19">
        <v>820715</v>
      </c>
      <c r="I115" s="19">
        <v>802646</v>
      </c>
      <c r="J115" s="19">
        <v>103000</v>
      </c>
      <c r="K115" s="19">
        <v>40720</v>
      </c>
      <c r="L115" s="19">
        <v>16680</v>
      </c>
      <c r="M115" s="19">
        <v>0</v>
      </c>
      <c r="N115" s="18">
        <v>0</v>
      </c>
    </row>
    <row r="116" spans="1:14" hidden="1">
      <c r="A116" s="23" t="s">
        <v>151</v>
      </c>
      <c r="B116" s="22">
        <v>0</v>
      </c>
      <c r="C116" s="22">
        <v>0</v>
      </c>
      <c r="D116" s="22">
        <v>0</v>
      </c>
      <c r="E116" s="22">
        <v>0</v>
      </c>
      <c r="F116" s="22">
        <v>0</v>
      </c>
      <c r="G116" s="22">
        <v>0</v>
      </c>
      <c r="H116" s="22">
        <v>0</v>
      </c>
      <c r="I116" s="22">
        <v>25360</v>
      </c>
      <c r="J116" s="22">
        <v>0</v>
      </c>
      <c r="K116" s="22">
        <v>0</v>
      </c>
      <c r="L116" s="22">
        <v>7700</v>
      </c>
      <c r="M116" s="22">
        <v>4639</v>
      </c>
      <c r="N116" s="21">
        <v>0</v>
      </c>
    </row>
    <row r="117" spans="1:14" hidden="1">
      <c r="A117" s="20" t="s">
        <v>164</v>
      </c>
      <c r="B117" s="19">
        <v>0</v>
      </c>
      <c r="C117" s="19">
        <v>0</v>
      </c>
      <c r="D117" s="19">
        <v>0</v>
      </c>
      <c r="E117" s="19">
        <v>0</v>
      </c>
      <c r="F117" s="19">
        <v>0</v>
      </c>
      <c r="G117" s="19">
        <v>0</v>
      </c>
      <c r="H117" s="19">
        <v>0</v>
      </c>
      <c r="I117" s="19">
        <v>0</v>
      </c>
      <c r="J117" s="19">
        <v>7970</v>
      </c>
      <c r="K117" s="19">
        <v>0</v>
      </c>
      <c r="L117" s="19">
        <v>0</v>
      </c>
      <c r="M117" s="19">
        <v>0</v>
      </c>
      <c r="N117" s="18">
        <v>0</v>
      </c>
    </row>
    <row r="118" spans="1:14" hidden="1">
      <c r="A118" s="23" t="s">
        <v>163</v>
      </c>
      <c r="B118" s="22">
        <v>0</v>
      </c>
      <c r="C118" s="22">
        <v>0</v>
      </c>
      <c r="D118" s="22">
        <v>0</v>
      </c>
      <c r="E118" s="22">
        <v>1339391</v>
      </c>
      <c r="F118" s="22">
        <v>0</v>
      </c>
      <c r="G118" s="22">
        <v>0</v>
      </c>
      <c r="H118" s="22">
        <v>1785489</v>
      </c>
      <c r="I118" s="22">
        <v>1988847</v>
      </c>
      <c r="J118" s="22">
        <v>4072409</v>
      </c>
      <c r="K118" s="22">
        <v>0</v>
      </c>
      <c r="L118" s="22">
        <v>978</v>
      </c>
      <c r="M118" s="22">
        <v>743894</v>
      </c>
      <c r="N118" s="21">
        <v>0</v>
      </c>
    </row>
    <row r="119" spans="1:14" hidden="1">
      <c r="A119" s="20" t="s">
        <v>166</v>
      </c>
      <c r="B119" s="19">
        <v>0</v>
      </c>
      <c r="C119" s="19">
        <v>0</v>
      </c>
      <c r="D119" s="19">
        <v>0</v>
      </c>
      <c r="E119" s="19">
        <v>12860</v>
      </c>
      <c r="F119" s="19">
        <v>22910</v>
      </c>
      <c r="G119" s="19">
        <v>26800</v>
      </c>
      <c r="H119" s="19">
        <v>22265</v>
      </c>
      <c r="I119" s="19">
        <v>23976</v>
      </c>
      <c r="J119" s="19">
        <v>8941</v>
      </c>
      <c r="K119" s="19">
        <v>0</v>
      </c>
      <c r="L119" s="19">
        <v>26855</v>
      </c>
      <c r="M119" s="19">
        <v>0</v>
      </c>
      <c r="N119" s="18">
        <v>0</v>
      </c>
    </row>
    <row r="120" spans="1:14" hidden="1">
      <c r="A120" s="23" t="s">
        <v>165</v>
      </c>
      <c r="B120" s="22">
        <v>540</v>
      </c>
      <c r="C120" s="22">
        <v>0</v>
      </c>
      <c r="D120" s="22">
        <v>0</v>
      </c>
      <c r="E120" s="22">
        <v>3600</v>
      </c>
      <c r="F120" s="22">
        <v>0</v>
      </c>
      <c r="G120" s="22">
        <v>0</v>
      </c>
      <c r="H120" s="22">
        <v>0</v>
      </c>
      <c r="I120" s="22">
        <v>0</v>
      </c>
      <c r="J120" s="22">
        <v>0</v>
      </c>
      <c r="K120" s="22">
        <v>0</v>
      </c>
      <c r="L120" s="22">
        <v>0</v>
      </c>
      <c r="M120" s="22">
        <v>0</v>
      </c>
      <c r="N120" s="21">
        <v>0</v>
      </c>
    </row>
    <row r="121" spans="1:14" hidden="1">
      <c r="A121" s="20" t="s">
        <v>159</v>
      </c>
      <c r="B121" s="19">
        <v>45670</v>
      </c>
      <c r="C121" s="19">
        <v>31430</v>
      </c>
      <c r="D121" s="19">
        <v>0</v>
      </c>
      <c r="E121" s="19">
        <v>0</v>
      </c>
      <c r="F121" s="19">
        <v>0</v>
      </c>
      <c r="G121" s="19">
        <v>7208</v>
      </c>
      <c r="H121" s="19">
        <v>0</v>
      </c>
      <c r="I121" s="19">
        <v>0</v>
      </c>
      <c r="J121" s="19">
        <v>0</v>
      </c>
      <c r="K121" s="19">
        <v>0</v>
      </c>
      <c r="L121" s="19">
        <v>65925</v>
      </c>
      <c r="M121" s="19">
        <v>115809</v>
      </c>
      <c r="N121" s="18">
        <v>0</v>
      </c>
    </row>
    <row r="122" spans="1:14" hidden="1">
      <c r="A122" s="23" t="s">
        <v>158</v>
      </c>
      <c r="B122" s="22">
        <v>0</v>
      </c>
      <c r="C122" s="22">
        <v>0</v>
      </c>
      <c r="D122" s="22">
        <v>0</v>
      </c>
      <c r="E122" s="22">
        <v>0</v>
      </c>
      <c r="F122" s="22">
        <v>0</v>
      </c>
      <c r="G122" s="22">
        <v>0</v>
      </c>
      <c r="H122" s="22">
        <v>0</v>
      </c>
      <c r="I122" s="22">
        <v>0</v>
      </c>
      <c r="J122" s="22">
        <v>0</v>
      </c>
      <c r="K122" s="22">
        <v>0</v>
      </c>
      <c r="L122" s="22">
        <v>0</v>
      </c>
      <c r="M122" s="22">
        <v>0</v>
      </c>
      <c r="N122" s="21">
        <v>0</v>
      </c>
    </row>
    <row r="123" spans="1:14" hidden="1">
      <c r="A123" s="20" t="s">
        <v>157</v>
      </c>
      <c r="B123" s="19">
        <v>121232</v>
      </c>
      <c r="C123" s="19">
        <v>0</v>
      </c>
      <c r="D123" s="19">
        <v>67798</v>
      </c>
      <c r="E123" s="19">
        <v>448123</v>
      </c>
      <c r="F123" s="19">
        <v>167018</v>
      </c>
      <c r="G123" s="19">
        <v>220870</v>
      </c>
      <c r="H123" s="19">
        <v>3445237</v>
      </c>
      <c r="I123" s="19">
        <v>34990</v>
      </c>
      <c r="J123" s="19">
        <v>634359</v>
      </c>
      <c r="K123" s="19">
        <v>157447</v>
      </c>
      <c r="L123" s="19">
        <v>131633</v>
      </c>
      <c r="M123" s="19">
        <v>95236</v>
      </c>
      <c r="N123" s="18">
        <v>0</v>
      </c>
    </row>
    <row r="124" spans="1:14" hidden="1">
      <c r="A124" s="23" t="s">
        <v>156</v>
      </c>
      <c r="B124" s="22">
        <v>0</v>
      </c>
      <c r="C124" s="22">
        <v>0</v>
      </c>
      <c r="D124" s="22">
        <v>0</v>
      </c>
      <c r="E124" s="22">
        <v>0</v>
      </c>
      <c r="F124" s="22">
        <v>0</v>
      </c>
      <c r="G124" s="22">
        <v>0</v>
      </c>
      <c r="H124" s="22">
        <v>0</v>
      </c>
      <c r="I124" s="22">
        <v>0</v>
      </c>
      <c r="J124" s="22">
        <v>0</v>
      </c>
      <c r="K124" s="22">
        <v>12136</v>
      </c>
      <c r="L124" s="22">
        <v>0</v>
      </c>
      <c r="M124" s="22">
        <v>0</v>
      </c>
      <c r="N124" s="21">
        <v>0</v>
      </c>
    </row>
    <row r="125" spans="1:14" hidden="1">
      <c r="A125" s="20" t="s">
        <v>155</v>
      </c>
      <c r="B125" s="19">
        <v>0</v>
      </c>
      <c r="C125" s="19">
        <v>0</v>
      </c>
      <c r="D125" s="19">
        <v>0</v>
      </c>
      <c r="E125" s="19">
        <v>7998</v>
      </c>
      <c r="F125" s="19">
        <v>0</v>
      </c>
      <c r="G125" s="19">
        <v>0</v>
      </c>
      <c r="H125" s="19">
        <v>0</v>
      </c>
      <c r="I125" s="19">
        <v>0</v>
      </c>
      <c r="J125" s="19">
        <v>0</v>
      </c>
      <c r="K125" s="19">
        <v>0</v>
      </c>
      <c r="L125" s="19">
        <v>0</v>
      </c>
      <c r="M125" s="19">
        <v>0</v>
      </c>
      <c r="N125" s="18">
        <v>0</v>
      </c>
    </row>
    <row r="126" spans="1:14" hidden="1">
      <c r="A126" s="23" t="s">
        <v>150</v>
      </c>
      <c r="B126" s="22">
        <v>0</v>
      </c>
      <c r="C126" s="22">
        <v>1928522</v>
      </c>
      <c r="D126" s="22">
        <v>0</v>
      </c>
      <c r="E126" s="22">
        <v>85132</v>
      </c>
      <c r="F126" s="22">
        <v>0</v>
      </c>
      <c r="G126" s="22">
        <v>0</v>
      </c>
      <c r="H126" s="22">
        <v>0</v>
      </c>
      <c r="I126" s="22">
        <v>0</v>
      </c>
      <c r="J126" s="22">
        <v>0</v>
      </c>
      <c r="K126" s="22">
        <v>6582</v>
      </c>
      <c r="L126" s="22">
        <v>5433</v>
      </c>
      <c r="M126" s="22">
        <v>0</v>
      </c>
      <c r="N126" s="21">
        <v>0</v>
      </c>
    </row>
    <row r="127" spans="1:14" hidden="1">
      <c r="A127" s="20" t="s">
        <v>149</v>
      </c>
      <c r="B127" s="19">
        <v>0</v>
      </c>
      <c r="C127" s="19">
        <v>0</v>
      </c>
      <c r="D127" s="19">
        <v>0</v>
      </c>
      <c r="E127" s="19">
        <v>0</v>
      </c>
      <c r="F127" s="19">
        <v>0</v>
      </c>
      <c r="G127" s="19">
        <v>0</v>
      </c>
      <c r="H127" s="19">
        <v>0</v>
      </c>
      <c r="I127" s="19">
        <v>0</v>
      </c>
      <c r="J127" s="19">
        <v>0</v>
      </c>
      <c r="K127" s="19">
        <v>0</v>
      </c>
      <c r="L127" s="19">
        <v>0</v>
      </c>
      <c r="M127" s="19">
        <v>0</v>
      </c>
      <c r="N127" s="18">
        <v>0</v>
      </c>
    </row>
    <row r="128" spans="1:14" hidden="1">
      <c r="A128" s="23" t="s">
        <v>148</v>
      </c>
      <c r="B128" s="22">
        <v>5900</v>
      </c>
      <c r="C128" s="22">
        <v>0</v>
      </c>
      <c r="D128" s="22">
        <v>0</v>
      </c>
      <c r="E128" s="22">
        <v>0</v>
      </c>
      <c r="F128" s="22">
        <v>0</v>
      </c>
      <c r="G128" s="22">
        <v>297990</v>
      </c>
      <c r="H128" s="22">
        <v>0</v>
      </c>
      <c r="I128" s="22">
        <v>0</v>
      </c>
      <c r="J128" s="22">
        <v>65207</v>
      </c>
      <c r="K128" s="22">
        <v>82000</v>
      </c>
      <c r="L128" s="22">
        <v>0</v>
      </c>
      <c r="M128" s="22">
        <v>11000</v>
      </c>
      <c r="N128" s="21">
        <v>0</v>
      </c>
    </row>
    <row r="129" spans="1:14" hidden="1">
      <c r="A129" s="20" t="s">
        <v>147</v>
      </c>
      <c r="B129" s="19">
        <v>0</v>
      </c>
      <c r="C129" s="19">
        <v>0</v>
      </c>
      <c r="D129" s="19">
        <v>0</v>
      </c>
      <c r="E129" s="19">
        <v>6197</v>
      </c>
      <c r="F129" s="19">
        <v>13617</v>
      </c>
      <c r="G129" s="19">
        <v>0</v>
      </c>
      <c r="H129" s="19">
        <v>0</v>
      </c>
      <c r="I129" s="19">
        <v>0</v>
      </c>
      <c r="J129" s="19">
        <v>1355</v>
      </c>
      <c r="K129" s="19">
        <v>0</v>
      </c>
      <c r="L129" s="19">
        <v>0</v>
      </c>
      <c r="M129" s="19">
        <v>0</v>
      </c>
      <c r="N129" s="18">
        <v>0</v>
      </c>
    </row>
    <row r="130" spans="1:14" hidden="1">
      <c r="A130" s="23" t="s">
        <v>146</v>
      </c>
      <c r="B130" s="22">
        <v>22095</v>
      </c>
      <c r="C130" s="22">
        <v>0</v>
      </c>
      <c r="D130" s="22">
        <v>0</v>
      </c>
      <c r="E130" s="22">
        <v>0</v>
      </c>
      <c r="F130" s="22">
        <v>0</v>
      </c>
      <c r="G130" s="22">
        <v>0</v>
      </c>
      <c r="H130" s="22">
        <v>0</v>
      </c>
      <c r="I130" s="22">
        <v>0</v>
      </c>
      <c r="J130" s="22">
        <v>0</v>
      </c>
      <c r="K130" s="22">
        <v>0</v>
      </c>
      <c r="L130" s="22">
        <v>0</v>
      </c>
      <c r="M130" s="22">
        <v>0</v>
      </c>
      <c r="N130" s="21">
        <v>0</v>
      </c>
    </row>
    <row r="131" spans="1:14" hidden="1">
      <c r="A131" s="20" t="s">
        <v>145</v>
      </c>
      <c r="B131" s="19">
        <v>0</v>
      </c>
      <c r="C131" s="19">
        <v>167150</v>
      </c>
      <c r="D131" s="19">
        <v>0</v>
      </c>
      <c r="E131" s="19">
        <v>0</v>
      </c>
      <c r="F131" s="19">
        <v>0</v>
      </c>
      <c r="G131" s="19">
        <v>9900</v>
      </c>
      <c r="H131" s="19">
        <v>201000</v>
      </c>
      <c r="I131" s="19">
        <v>5000</v>
      </c>
      <c r="J131" s="19">
        <v>0</v>
      </c>
      <c r="K131" s="19">
        <v>0</v>
      </c>
      <c r="L131" s="19">
        <v>0</v>
      </c>
      <c r="M131" s="19">
        <v>0</v>
      </c>
      <c r="N131" s="18">
        <v>0</v>
      </c>
    </row>
    <row r="132" spans="1:14" hidden="1">
      <c r="A132" s="23" t="s">
        <v>144</v>
      </c>
      <c r="B132" s="22">
        <v>0</v>
      </c>
      <c r="C132" s="22">
        <v>0</v>
      </c>
      <c r="D132" s="22">
        <v>0</v>
      </c>
      <c r="E132" s="22">
        <v>0</v>
      </c>
      <c r="F132" s="22">
        <v>11099</v>
      </c>
      <c r="G132" s="22">
        <v>0</v>
      </c>
      <c r="H132" s="22">
        <v>0</v>
      </c>
      <c r="I132" s="22">
        <v>0</v>
      </c>
      <c r="J132" s="22">
        <v>0</v>
      </c>
      <c r="K132" s="22">
        <v>0</v>
      </c>
      <c r="L132" s="22">
        <v>3284</v>
      </c>
      <c r="M132" s="22">
        <v>0</v>
      </c>
      <c r="N132" s="21">
        <v>0</v>
      </c>
    </row>
    <row r="133" spans="1:14" hidden="1">
      <c r="A133" s="20" t="s">
        <v>194</v>
      </c>
      <c r="B133" s="19">
        <v>1000</v>
      </c>
      <c r="C133" s="19">
        <v>0</v>
      </c>
      <c r="D133" s="19">
        <v>41223</v>
      </c>
      <c r="E133" s="19">
        <v>0</v>
      </c>
      <c r="F133" s="19">
        <v>40807</v>
      </c>
      <c r="G133" s="19">
        <v>49009</v>
      </c>
      <c r="H133" s="19">
        <v>1589</v>
      </c>
      <c r="I133" s="19">
        <v>0</v>
      </c>
      <c r="J133" s="19">
        <v>0</v>
      </c>
      <c r="K133" s="19">
        <v>44997</v>
      </c>
      <c r="L133" s="19">
        <v>0</v>
      </c>
      <c r="M133" s="19">
        <v>30001</v>
      </c>
      <c r="N133" s="18">
        <v>0</v>
      </c>
    </row>
    <row r="134" spans="1:14" hidden="1">
      <c r="A134" s="23" t="s">
        <v>193</v>
      </c>
      <c r="B134" s="22">
        <v>161500</v>
      </c>
      <c r="C134" s="22">
        <v>57504</v>
      </c>
      <c r="D134" s="22">
        <v>218100</v>
      </c>
      <c r="E134" s="22">
        <v>68500</v>
      </c>
      <c r="F134" s="22">
        <v>0</v>
      </c>
      <c r="G134" s="22">
        <v>2143</v>
      </c>
      <c r="H134" s="22">
        <v>539000</v>
      </c>
      <c r="I134" s="22">
        <v>703413</v>
      </c>
      <c r="J134" s="22">
        <v>0</v>
      </c>
      <c r="K134" s="22">
        <v>15465</v>
      </c>
      <c r="L134" s="22">
        <v>0</v>
      </c>
      <c r="M134" s="22">
        <v>246868</v>
      </c>
      <c r="N134" s="21">
        <v>0</v>
      </c>
    </row>
    <row r="135" spans="1:14" hidden="1">
      <c r="A135" s="20" t="s">
        <v>192</v>
      </c>
      <c r="B135" s="19">
        <v>973662</v>
      </c>
      <c r="C135" s="19">
        <v>723738</v>
      </c>
      <c r="D135" s="19">
        <v>498980</v>
      </c>
      <c r="E135" s="19">
        <v>0</v>
      </c>
      <c r="F135" s="19">
        <v>0</v>
      </c>
      <c r="G135" s="19">
        <v>0</v>
      </c>
      <c r="H135" s="19">
        <v>0</v>
      </c>
      <c r="I135" s="19">
        <v>0</v>
      </c>
      <c r="J135" s="19">
        <v>0</v>
      </c>
      <c r="K135" s="19">
        <v>0</v>
      </c>
      <c r="L135" s="19">
        <v>0</v>
      </c>
      <c r="M135" s="19">
        <v>0</v>
      </c>
      <c r="N135" s="18">
        <v>0</v>
      </c>
    </row>
    <row r="136" spans="1:14" hidden="1">
      <c r="A136" s="23" t="s">
        <v>191</v>
      </c>
      <c r="B136" s="22">
        <v>828</v>
      </c>
      <c r="C136" s="22">
        <v>0</v>
      </c>
      <c r="D136" s="22">
        <v>0</v>
      </c>
      <c r="E136" s="22">
        <v>0</v>
      </c>
      <c r="F136" s="22">
        <v>373074</v>
      </c>
      <c r="G136" s="22">
        <v>0</v>
      </c>
      <c r="H136" s="22">
        <v>13140</v>
      </c>
      <c r="I136" s="22">
        <v>0</v>
      </c>
      <c r="J136" s="22">
        <v>23171</v>
      </c>
      <c r="K136" s="22">
        <v>15852</v>
      </c>
      <c r="L136" s="22">
        <v>15783</v>
      </c>
      <c r="M136" s="22">
        <v>850</v>
      </c>
      <c r="N136" s="21">
        <v>0</v>
      </c>
    </row>
    <row r="137" spans="1:14" hidden="1">
      <c r="A137" s="20" t="s">
        <v>190</v>
      </c>
      <c r="B137" s="19">
        <v>0</v>
      </c>
      <c r="C137" s="19">
        <v>0</v>
      </c>
      <c r="D137" s="19">
        <v>0</v>
      </c>
      <c r="E137" s="19">
        <v>0</v>
      </c>
      <c r="F137" s="19">
        <v>0</v>
      </c>
      <c r="G137" s="19">
        <v>0</v>
      </c>
      <c r="H137" s="19">
        <v>0</v>
      </c>
      <c r="I137" s="19">
        <v>608936</v>
      </c>
      <c r="J137" s="19">
        <v>0</v>
      </c>
      <c r="K137" s="19">
        <v>334581</v>
      </c>
      <c r="L137" s="19">
        <v>0</v>
      </c>
      <c r="M137" s="19">
        <v>0</v>
      </c>
      <c r="N137" s="18">
        <v>0</v>
      </c>
    </row>
    <row r="138" spans="1:14" hidden="1">
      <c r="A138" s="23" t="s">
        <v>189</v>
      </c>
      <c r="B138" s="22">
        <v>0</v>
      </c>
      <c r="C138" s="22">
        <v>236423</v>
      </c>
      <c r="D138" s="22">
        <v>16775</v>
      </c>
      <c r="E138" s="22">
        <v>14045</v>
      </c>
      <c r="F138" s="22">
        <v>0</v>
      </c>
      <c r="G138" s="22">
        <v>0</v>
      </c>
      <c r="H138" s="22">
        <v>0</v>
      </c>
      <c r="I138" s="22">
        <v>0</v>
      </c>
      <c r="J138" s="22">
        <v>0</v>
      </c>
      <c r="K138" s="22">
        <v>2900</v>
      </c>
      <c r="L138" s="22">
        <v>8000</v>
      </c>
      <c r="M138" s="22">
        <v>0</v>
      </c>
      <c r="N138" s="21">
        <v>0</v>
      </c>
    </row>
    <row r="139" spans="1:14" hidden="1">
      <c r="A139" s="20" t="s">
        <v>197</v>
      </c>
      <c r="B139" s="19">
        <v>0</v>
      </c>
      <c r="C139" s="19">
        <v>0</v>
      </c>
      <c r="D139" s="19">
        <v>0</v>
      </c>
      <c r="E139" s="19">
        <v>0</v>
      </c>
      <c r="F139" s="19">
        <v>0</v>
      </c>
      <c r="G139" s="19">
        <v>0</v>
      </c>
      <c r="H139" s="19">
        <v>0</v>
      </c>
      <c r="I139" s="19">
        <v>0</v>
      </c>
      <c r="J139" s="19">
        <v>0</v>
      </c>
      <c r="K139" s="19">
        <v>0</v>
      </c>
      <c r="L139" s="19">
        <v>0</v>
      </c>
      <c r="M139" s="19">
        <v>0</v>
      </c>
      <c r="N139" s="18">
        <v>0</v>
      </c>
    </row>
    <row r="140" spans="1:14" hidden="1">
      <c r="A140" s="23" t="s">
        <v>196</v>
      </c>
      <c r="B140" s="22">
        <v>5400</v>
      </c>
      <c r="C140" s="22">
        <v>0</v>
      </c>
      <c r="D140" s="22">
        <v>0</v>
      </c>
      <c r="E140" s="22">
        <v>0</v>
      </c>
      <c r="F140" s="22">
        <v>0</v>
      </c>
      <c r="G140" s="22">
        <v>0</v>
      </c>
      <c r="H140" s="22">
        <v>0</v>
      </c>
      <c r="I140" s="22">
        <v>0</v>
      </c>
      <c r="J140" s="22">
        <v>0</v>
      </c>
      <c r="K140" s="22">
        <v>0</v>
      </c>
      <c r="L140" s="22">
        <v>2285</v>
      </c>
      <c r="M140" s="22">
        <v>0</v>
      </c>
      <c r="N140" s="21">
        <v>0</v>
      </c>
    </row>
    <row r="141" spans="1:14" hidden="1">
      <c r="A141" s="20" t="s">
        <v>195</v>
      </c>
      <c r="B141" s="19">
        <v>0</v>
      </c>
      <c r="C141" s="19">
        <v>0</v>
      </c>
      <c r="D141" s="19">
        <v>0</v>
      </c>
      <c r="E141" s="19">
        <v>0</v>
      </c>
      <c r="F141" s="19">
        <v>4728</v>
      </c>
      <c r="G141" s="19">
        <v>7271</v>
      </c>
      <c r="H141" s="19">
        <v>0</v>
      </c>
      <c r="I141" s="19">
        <v>0</v>
      </c>
      <c r="J141" s="19">
        <v>0</v>
      </c>
      <c r="K141" s="19">
        <v>954</v>
      </c>
      <c r="L141" s="19">
        <v>0</v>
      </c>
      <c r="M141" s="19">
        <v>2300</v>
      </c>
      <c r="N141" s="18">
        <v>0</v>
      </c>
    </row>
    <row r="142" spans="1:14" hidden="1">
      <c r="A142" s="23" t="s">
        <v>204</v>
      </c>
      <c r="B142" s="22">
        <v>0</v>
      </c>
      <c r="C142" s="22">
        <v>0</v>
      </c>
      <c r="D142" s="22">
        <v>0</v>
      </c>
      <c r="E142" s="22">
        <v>0</v>
      </c>
      <c r="F142" s="22">
        <v>0</v>
      </c>
      <c r="G142" s="22">
        <v>0</v>
      </c>
      <c r="H142" s="22">
        <v>0</v>
      </c>
      <c r="I142" s="22">
        <v>0</v>
      </c>
      <c r="J142" s="22">
        <v>7380</v>
      </c>
      <c r="K142" s="22">
        <v>0</v>
      </c>
      <c r="L142" s="22">
        <v>0</v>
      </c>
      <c r="M142" s="22">
        <v>0</v>
      </c>
      <c r="N142" s="21">
        <v>0</v>
      </c>
    </row>
    <row r="143" spans="1:14" hidden="1">
      <c r="A143" s="20" t="s">
        <v>203</v>
      </c>
      <c r="B143" s="19">
        <v>27034</v>
      </c>
      <c r="C143" s="19">
        <v>0</v>
      </c>
      <c r="D143" s="19">
        <v>0</v>
      </c>
      <c r="E143" s="19">
        <v>0</v>
      </c>
      <c r="F143" s="19">
        <v>0</v>
      </c>
      <c r="G143" s="19">
        <v>12000</v>
      </c>
      <c r="H143" s="19">
        <v>268379</v>
      </c>
      <c r="I143" s="19">
        <v>685657</v>
      </c>
      <c r="J143" s="19">
        <v>206070</v>
      </c>
      <c r="K143" s="19">
        <v>0</v>
      </c>
      <c r="L143" s="19">
        <v>0</v>
      </c>
      <c r="M143" s="19">
        <v>0</v>
      </c>
      <c r="N143" s="18">
        <v>0</v>
      </c>
    </row>
    <row r="144" spans="1:14" hidden="1">
      <c r="A144" s="23" t="s">
        <v>202</v>
      </c>
      <c r="B144" s="22">
        <v>0</v>
      </c>
      <c r="C144" s="22">
        <v>0</v>
      </c>
      <c r="D144" s="22">
        <v>0</v>
      </c>
      <c r="E144" s="22">
        <v>0</v>
      </c>
      <c r="F144" s="22">
        <v>0</v>
      </c>
      <c r="G144" s="22">
        <v>0</v>
      </c>
      <c r="H144" s="22">
        <v>0</v>
      </c>
      <c r="I144" s="22">
        <v>0</v>
      </c>
      <c r="J144" s="22">
        <v>7995</v>
      </c>
      <c r="K144" s="22">
        <v>0</v>
      </c>
      <c r="L144" s="22">
        <v>0</v>
      </c>
      <c r="M144" s="22">
        <v>0</v>
      </c>
      <c r="N144" s="21">
        <v>0</v>
      </c>
    </row>
    <row r="145" spans="1:14" hidden="1">
      <c r="A145" s="20" t="s">
        <v>201</v>
      </c>
      <c r="B145" s="19">
        <v>0</v>
      </c>
      <c r="C145" s="19">
        <v>162218</v>
      </c>
      <c r="D145" s="19">
        <v>0</v>
      </c>
      <c r="E145" s="19">
        <v>0</v>
      </c>
      <c r="F145" s="19">
        <v>17000</v>
      </c>
      <c r="G145" s="19">
        <v>0</v>
      </c>
      <c r="H145" s="19">
        <v>0</v>
      </c>
      <c r="I145" s="19">
        <v>989</v>
      </c>
      <c r="J145" s="19">
        <v>0</v>
      </c>
      <c r="K145" s="19">
        <v>0</v>
      </c>
      <c r="L145" s="19">
        <v>0</v>
      </c>
      <c r="M145" s="19">
        <v>0</v>
      </c>
      <c r="N145" s="18">
        <v>0</v>
      </c>
    </row>
    <row r="146" spans="1:14" hidden="1">
      <c r="A146" s="23" t="s">
        <v>200</v>
      </c>
      <c r="B146" s="22">
        <v>269510</v>
      </c>
      <c r="C146" s="22">
        <v>230010</v>
      </c>
      <c r="D146" s="22">
        <v>82412</v>
      </c>
      <c r="E146" s="22">
        <v>39614</v>
      </c>
      <c r="F146" s="22">
        <v>219066</v>
      </c>
      <c r="G146" s="22">
        <v>247478</v>
      </c>
      <c r="H146" s="22">
        <v>487982</v>
      </c>
      <c r="I146" s="22">
        <v>97326</v>
      </c>
      <c r="J146" s="22">
        <v>1722</v>
      </c>
      <c r="K146" s="22">
        <v>357202</v>
      </c>
      <c r="L146" s="22">
        <v>3000</v>
      </c>
      <c r="M146" s="22">
        <v>4788</v>
      </c>
      <c r="N146" s="21">
        <v>0</v>
      </c>
    </row>
    <row r="147" spans="1:14" hidden="1">
      <c r="A147" s="20" t="s">
        <v>199</v>
      </c>
      <c r="B147" s="19">
        <v>0</v>
      </c>
      <c r="C147" s="19">
        <v>0</v>
      </c>
      <c r="D147" s="19">
        <v>0</v>
      </c>
      <c r="E147" s="19">
        <v>0</v>
      </c>
      <c r="F147" s="19">
        <v>0</v>
      </c>
      <c r="G147" s="19">
        <v>26170</v>
      </c>
      <c r="H147" s="19">
        <v>0</v>
      </c>
      <c r="I147" s="19">
        <v>917</v>
      </c>
      <c r="J147" s="19">
        <v>0</v>
      </c>
      <c r="K147" s="19">
        <v>25660</v>
      </c>
      <c r="L147" s="19">
        <v>6960</v>
      </c>
      <c r="M147" s="19">
        <v>0</v>
      </c>
      <c r="N147" s="18">
        <v>0</v>
      </c>
    </row>
    <row r="148" spans="1:14" hidden="1">
      <c r="A148" s="23" t="s">
        <v>198</v>
      </c>
      <c r="B148" s="22">
        <v>0</v>
      </c>
      <c r="C148" s="22">
        <v>0</v>
      </c>
      <c r="D148" s="22">
        <v>0</v>
      </c>
      <c r="E148" s="22">
        <v>0</v>
      </c>
      <c r="F148" s="22">
        <v>0</v>
      </c>
      <c r="G148" s="22">
        <v>0</v>
      </c>
      <c r="H148" s="22">
        <v>6233</v>
      </c>
      <c r="I148" s="22">
        <v>0</v>
      </c>
      <c r="J148" s="22">
        <v>5170</v>
      </c>
      <c r="K148" s="22">
        <v>0</v>
      </c>
      <c r="L148" s="22">
        <v>5600</v>
      </c>
      <c r="M148" s="22">
        <v>0</v>
      </c>
      <c r="N148" s="21">
        <v>0</v>
      </c>
    </row>
    <row r="149" spans="1:14" hidden="1">
      <c r="A149" s="20" t="s">
        <v>186</v>
      </c>
      <c r="B149" s="19">
        <v>240398</v>
      </c>
      <c r="C149" s="19">
        <v>77813</v>
      </c>
      <c r="D149" s="19">
        <v>0</v>
      </c>
      <c r="E149" s="19">
        <v>128010</v>
      </c>
      <c r="F149" s="19">
        <v>0</v>
      </c>
      <c r="G149" s="19">
        <v>485892</v>
      </c>
      <c r="H149" s="19">
        <v>155339</v>
      </c>
      <c r="I149" s="19">
        <v>24920</v>
      </c>
      <c r="J149" s="19">
        <v>0</v>
      </c>
      <c r="K149" s="19">
        <v>6322</v>
      </c>
      <c r="L149" s="19">
        <v>0</v>
      </c>
      <c r="M149" s="19">
        <v>0</v>
      </c>
      <c r="N149" s="18">
        <v>0</v>
      </c>
    </row>
    <row r="150" spans="1:14" hidden="1">
      <c r="A150" s="23" t="s">
        <v>185</v>
      </c>
      <c r="B150" s="22">
        <v>0</v>
      </c>
      <c r="C150" s="22">
        <v>0</v>
      </c>
      <c r="D150" s="22">
        <v>0</v>
      </c>
      <c r="E150" s="22">
        <v>14000</v>
      </c>
      <c r="F150" s="22">
        <v>0</v>
      </c>
      <c r="G150" s="22">
        <v>0</v>
      </c>
      <c r="H150" s="22">
        <v>7943</v>
      </c>
      <c r="I150" s="22">
        <v>0</v>
      </c>
      <c r="J150" s="22">
        <v>0</v>
      </c>
      <c r="K150" s="22">
        <v>0</v>
      </c>
      <c r="L150" s="22">
        <v>0</v>
      </c>
      <c r="M150" s="22">
        <v>0</v>
      </c>
      <c r="N150" s="21">
        <v>0</v>
      </c>
    </row>
    <row r="151" spans="1:14" hidden="1">
      <c r="A151" s="20" t="s">
        <v>184</v>
      </c>
      <c r="B151" s="19">
        <v>0</v>
      </c>
      <c r="C151" s="19">
        <v>0</v>
      </c>
      <c r="D151" s="19">
        <v>0</v>
      </c>
      <c r="E151" s="19">
        <v>0</v>
      </c>
      <c r="F151" s="19">
        <v>29950</v>
      </c>
      <c r="G151" s="19">
        <v>6668</v>
      </c>
      <c r="H151" s="19">
        <v>18891</v>
      </c>
      <c r="I151" s="19">
        <v>0</v>
      </c>
      <c r="J151" s="19">
        <v>0</v>
      </c>
      <c r="K151" s="19">
        <v>0</v>
      </c>
      <c r="L151" s="19">
        <v>0</v>
      </c>
      <c r="M151" s="19">
        <v>0</v>
      </c>
      <c r="N151" s="18">
        <v>0</v>
      </c>
    </row>
    <row r="152" spans="1:14" hidden="1">
      <c r="A152" s="23" t="s">
        <v>183</v>
      </c>
      <c r="B152" s="22">
        <v>285000</v>
      </c>
      <c r="C152" s="22">
        <v>284876</v>
      </c>
      <c r="D152" s="22">
        <v>2393</v>
      </c>
      <c r="E152" s="22">
        <v>327745</v>
      </c>
      <c r="F152" s="22">
        <v>12176</v>
      </c>
      <c r="G152" s="22">
        <v>33407</v>
      </c>
      <c r="H152" s="22">
        <v>0</v>
      </c>
      <c r="I152" s="22">
        <v>0</v>
      </c>
      <c r="J152" s="22">
        <v>28084</v>
      </c>
      <c r="K152" s="22">
        <v>512860</v>
      </c>
      <c r="L152" s="22">
        <v>0</v>
      </c>
      <c r="M152" s="22">
        <v>21259</v>
      </c>
      <c r="N152" s="21">
        <v>0</v>
      </c>
    </row>
    <row r="153" spans="1:14" hidden="1">
      <c r="A153" s="20" t="s">
        <v>182</v>
      </c>
      <c r="B153" s="19">
        <v>0</v>
      </c>
      <c r="C153" s="19">
        <v>0</v>
      </c>
      <c r="D153" s="19">
        <v>0</v>
      </c>
      <c r="E153" s="19">
        <v>0</v>
      </c>
      <c r="F153" s="19">
        <v>0</v>
      </c>
      <c r="G153" s="19">
        <v>0</v>
      </c>
      <c r="H153" s="19">
        <v>0</v>
      </c>
      <c r="I153" s="19">
        <v>0</v>
      </c>
      <c r="J153" s="19">
        <v>0</v>
      </c>
      <c r="K153" s="19">
        <v>0</v>
      </c>
      <c r="L153" s="19">
        <v>0</v>
      </c>
      <c r="M153" s="19">
        <v>0</v>
      </c>
      <c r="N153" s="18">
        <v>0</v>
      </c>
    </row>
    <row r="154" spans="1:14" hidden="1">
      <c r="A154" s="23" t="s">
        <v>181</v>
      </c>
      <c r="B154" s="22">
        <v>45810</v>
      </c>
      <c r="C154" s="22">
        <v>0</v>
      </c>
      <c r="D154" s="22">
        <v>45000</v>
      </c>
      <c r="E154" s="22">
        <v>0</v>
      </c>
      <c r="F154" s="22">
        <v>0</v>
      </c>
      <c r="G154" s="22">
        <v>11840</v>
      </c>
      <c r="H154" s="22">
        <v>18160</v>
      </c>
      <c r="I154" s="22">
        <v>0</v>
      </c>
      <c r="J154" s="22">
        <v>0</v>
      </c>
      <c r="K154" s="22">
        <v>0</v>
      </c>
      <c r="L154" s="22">
        <v>75539</v>
      </c>
      <c r="M154" s="22">
        <v>16720</v>
      </c>
      <c r="N154" s="21">
        <v>0</v>
      </c>
    </row>
    <row r="155" spans="1:14" hidden="1">
      <c r="A155" s="20" t="s">
        <v>180</v>
      </c>
      <c r="B155" s="19">
        <v>271414</v>
      </c>
      <c r="C155" s="19">
        <v>14200</v>
      </c>
      <c r="D155" s="19">
        <v>0</v>
      </c>
      <c r="E155" s="19">
        <v>0</v>
      </c>
      <c r="F155" s="19">
        <v>0</v>
      </c>
      <c r="G155" s="19">
        <v>0</v>
      </c>
      <c r="H155" s="19">
        <v>0</v>
      </c>
      <c r="I155" s="19">
        <v>0</v>
      </c>
      <c r="J155" s="19">
        <v>0</v>
      </c>
      <c r="K155" s="19">
        <v>0</v>
      </c>
      <c r="L155" s="19">
        <v>1260</v>
      </c>
      <c r="M155" s="19">
        <v>0</v>
      </c>
      <c r="N155" s="18">
        <v>0</v>
      </c>
    </row>
    <row r="156" spans="1:14" hidden="1">
      <c r="A156" s="23" t="s">
        <v>188</v>
      </c>
      <c r="B156" s="22">
        <v>452512</v>
      </c>
      <c r="C156" s="22">
        <v>0</v>
      </c>
      <c r="D156" s="22">
        <v>0</v>
      </c>
      <c r="E156" s="22">
        <v>323392</v>
      </c>
      <c r="F156" s="22">
        <v>115463</v>
      </c>
      <c r="G156" s="22">
        <v>61054</v>
      </c>
      <c r="H156" s="22">
        <v>0</v>
      </c>
      <c r="I156" s="22">
        <v>43442</v>
      </c>
      <c r="J156" s="22">
        <v>299676</v>
      </c>
      <c r="K156" s="22">
        <v>707215</v>
      </c>
      <c r="L156" s="22">
        <v>0</v>
      </c>
      <c r="M156" s="22">
        <v>171448</v>
      </c>
      <c r="N156" s="21">
        <v>0</v>
      </c>
    </row>
    <row r="157" spans="1:14" hidden="1">
      <c r="A157" s="20" t="s">
        <v>187</v>
      </c>
      <c r="B157" s="19">
        <v>0</v>
      </c>
      <c r="C157" s="19">
        <v>733767</v>
      </c>
      <c r="D157" s="19">
        <v>399999</v>
      </c>
      <c r="E157" s="19">
        <v>674692</v>
      </c>
      <c r="F157" s="19">
        <v>28000</v>
      </c>
      <c r="G157" s="19">
        <v>480558</v>
      </c>
      <c r="H157" s="19">
        <v>27315</v>
      </c>
      <c r="I157" s="19">
        <v>27180</v>
      </c>
      <c r="J157" s="19">
        <v>299180</v>
      </c>
      <c r="K157" s="19">
        <v>108845</v>
      </c>
      <c r="L157" s="19">
        <v>267290</v>
      </c>
      <c r="M157" s="19">
        <v>288111</v>
      </c>
      <c r="N157" s="18">
        <v>0</v>
      </c>
    </row>
    <row r="158" spans="1:14" hidden="1">
      <c r="A158" s="23" t="s">
        <v>179</v>
      </c>
      <c r="B158" s="22">
        <v>0</v>
      </c>
      <c r="C158" s="22">
        <v>0</v>
      </c>
      <c r="D158" s="22">
        <v>0</v>
      </c>
      <c r="E158" s="22">
        <v>0</v>
      </c>
      <c r="F158" s="22">
        <v>0</v>
      </c>
      <c r="G158" s="22">
        <v>0</v>
      </c>
      <c r="H158" s="22">
        <v>0</v>
      </c>
      <c r="I158" s="22">
        <v>0</v>
      </c>
      <c r="J158" s="22">
        <v>0</v>
      </c>
      <c r="K158" s="22">
        <v>12500</v>
      </c>
      <c r="L158" s="22">
        <v>0</v>
      </c>
      <c r="M158" s="22">
        <v>0</v>
      </c>
      <c r="N158" s="21">
        <v>0</v>
      </c>
    </row>
    <row r="159" spans="1:14" hidden="1">
      <c r="A159" s="20" t="s">
        <v>178</v>
      </c>
      <c r="B159" s="19">
        <v>0</v>
      </c>
      <c r="C159" s="19">
        <v>0</v>
      </c>
      <c r="D159" s="19">
        <v>47538</v>
      </c>
      <c r="E159" s="19">
        <v>224081</v>
      </c>
      <c r="F159" s="19">
        <v>0</v>
      </c>
      <c r="G159" s="19">
        <v>80970</v>
      </c>
      <c r="H159" s="19">
        <v>69309</v>
      </c>
      <c r="I159" s="19">
        <v>0</v>
      </c>
      <c r="J159" s="19">
        <v>0</v>
      </c>
      <c r="K159" s="19">
        <v>0</v>
      </c>
      <c r="L159" s="19">
        <v>0</v>
      </c>
      <c r="M159" s="19">
        <v>0</v>
      </c>
      <c r="N159" s="18">
        <v>0</v>
      </c>
    </row>
    <row r="160" spans="1:14" hidden="1">
      <c r="A160" s="23" t="s">
        <v>177</v>
      </c>
      <c r="B160" s="22">
        <v>0</v>
      </c>
      <c r="C160" s="22">
        <v>0</v>
      </c>
      <c r="D160" s="22">
        <v>0</v>
      </c>
      <c r="E160" s="22">
        <v>689962</v>
      </c>
      <c r="F160" s="22">
        <v>25596</v>
      </c>
      <c r="G160" s="22">
        <v>0</v>
      </c>
      <c r="H160" s="22">
        <v>0</v>
      </c>
      <c r="I160" s="22">
        <v>0</v>
      </c>
      <c r="J160" s="22">
        <v>0</v>
      </c>
      <c r="K160" s="22">
        <v>0</v>
      </c>
      <c r="L160" s="22">
        <v>0</v>
      </c>
      <c r="M160" s="22">
        <v>0</v>
      </c>
      <c r="N160" s="21">
        <v>0</v>
      </c>
    </row>
    <row r="161" spans="1:14" hidden="1">
      <c r="A161" s="20" t="s">
        <v>176</v>
      </c>
      <c r="B161" s="19">
        <v>0</v>
      </c>
      <c r="C161" s="19">
        <v>0</v>
      </c>
      <c r="D161" s="19">
        <v>0</v>
      </c>
      <c r="E161" s="19">
        <v>0</v>
      </c>
      <c r="F161" s="19">
        <v>0</v>
      </c>
      <c r="G161" s="19">
        <v>0</v>
      </c>
      <c r="H161" s="19">
        <v>0</v>
      </c>
      <c r="I161" s="19">
        <v>0</v>
      </c>
      <c r="J161" s="19">
        <v>0</v>
      </c>
      <c r="K161" s="19">
        <v>4256</v>
      </c>
      <c r="L161" s="19">
        <v>662</v>
      </c>
      <c r="M161" s="19">
        <v>0</v>
      </c>
      <c r="N161" s="18">
        <v>0</v>
      </c>
    </row>
    <row r="162" spans="1:14" hidden="1">
      <c r="A162" s="23" t="s">
        <v>175</v>
      </c>
      <c r="B162" s="22">
        <v>45360</v>
      </c>
      <c r="C162" s="22">
        <v>0</v>
      </c>
      <c r="D162" s="22">
        <v>0</v>
      </c>
      <c r="E162" s="22">
        <v>0</v>
      </c>
      <c r="F162" s="22">
        <v>0</v>
      </c>
      <c r="G162" s="22">
        <v>0</v>
      </c>
      <c r="H162" s="22">
        <v>3000</v>
      </c>
      <c r="I162" s="22">
        <v>0</v>
      </c>
      <c r="J162" s="22">
        <v>0</v>
      </c>
      <c r="K162" s="22">
        <v>0</v>
      </c>
      <c r="L162" s="22">
        <v>10700</v>
      </c>
      <c r="M162" s="22">
        <v>2700</v>
      </c>
      <c r="N162" s="21">
        <v>0</v>
      </c>
    </row>
    <row r="163" spans="1:14" hidden="1">
      <c r="A163" s="20" t="s">
        <v>174</v>
      </c>
      <c r="B163" s="19">
        <v>25330</v>
      </c>
      <c r="C163" s="19">
        <v>63638</v>
      </c>
      <c r="D163" s="19">
        <v>14623</v>
      </c>
      <c r="E163" s="19">
        <v>34161</v>
      </c>
      <c r="F163" s="19">
        <v>64323</v>
      </c>
      <c r="G163" s="19">
        <v>57031</v>
      </c>
      <c r="H163" s="19">
        <v>71898</v>
      </c>
      <c r="I163" s="19">
        <v>777822</v>
      </c>
      <c r="J163" s="19">
        <v>438493</v>
      </c>
      <c r="K163" s="19">
        <v>362920</v>
      </c>
      <c r="L163" s="19">
        <v>0</v>
      </c>
      <c r="M163" s="19">
        <v>0</v>
      </c>
      <c r="N163" s="18">
        <v>0</v>
      </c>
    </row>
    <row r="164" spans="1:14" hidden="1">
      <c r="A164" s="23" t="s">
        <v>173</v>
      </c>
      <c r="B164" s="22">
        <v>0</v>
      </c>
      <c r="C164" s="22">
        <v>282371</v>
      </c>
      <c r="D164" s="22">
        <v>0</v>
      </c>
      <c r="E164" s="22">
        <v>0</v>
      </c>
      <c r="F164" s="22">
        <v>0</v>
      </c>
      <c r="G164" s="22">
        <v>190849</v>
      </c>
      <c r="H164" s="22">
        <v>0</v>
      </c>
      <c r="I164" s="22">
        <v>131435</v>
      </c>
      <c r="J164" s="22">
        <v>5333</v>
      </c>
      <c r="K164" s="22">
        <v>0</v>
      </c>
      <c r="L164" s="22">
        <v>0</v>
      </c>
      <c r="M164" s="22">
        <v>0</v>
      </c>
      <c r="N164" s="21">
        <v>0</v>
      </c>
    </row>
    <row r="165" spans="1:14" hidden="1">
      <c r="A165" s="20" t="s">
        <v>172</v>
      </c>
      <c r="B165" s="19">
        <v>0</v>
      </c>
      <c r="C165" s="19">
        <v>2000</v>
      </c>
      <c r="D165" s="19">
        <v>0</v>
      </c>
      <c r="E165" s="19">
        <v>0</v>
      </c>
      <c r="F165" s="19">
        <v>28555</v>
      </c>
      <c r="G165" s="19">
        <v>645</v>
      </c>
      <c r="H165" s="19">
        <v>5000</v>
      </c>
      <c r="I165" s="19">
        <v>0</v>
      </c>
      <c r="J165" s="19">
        <v>0</v>
      </c>
      <c r="K165" s="19">
        <v>0</v>
      </c>
      <c r="L165" s="19">
        <v>0</v>
      </c>
      <c r="M165" s="19">
        <v>0</v>
      </c>
      <c r="N165" s="18">
        <v>0</v>
      </c>
    </row>
    <row r="166" spans="1:14" hidden="1">
      <c r="A166" s="23" t="s">
        <v>171</v>
      </c>
      <c r="B166" s="22">
        <v>6186</v>
      </c>
      <c r="C166" s="22">
        <v>741477</v>
      </c>
      <c r="D166" s="22">
        <v>782677</v>
      </c>
      <c r="E166" s="22">
        <v>3275631</v>
      </c>
      <c r="F166" s="22">
        <v>1113675</v>
      </c>
      <c r="G166" s="22">
        <v>147743</v>
      </c>
      <c r="H166" s="22">
        <v>51212</v>
      </c>
      <c r="I166" s="22">
        <v>478191</v>
      </c>
      <c r="J166" s="22">
        <v>19017</v>
      </c>
      <c r="K166" s="22">
        <v>19204</v>
      </c>
      <c r="L166" s="22">
        <v>138800</v>
      </c>
      <c r="M166" s="22">
        <v>0</v>
      </c>
      <c r="N166" s="21">
        <v>0</v>
      </c>
    </row>
    <row r="167" spans="1:14" hidden="1">
      <c r="A167" s="20" t="s">
        <v>170</v>
      </c>
      <c r="B167" s="19">
        <v>30000</v>
      </c>
      <c r="C167" s="19">
        <v>415000</v>
      </c>
      <c r="D167" s="19">
        <v>229499</v>
      </c>
      <c r="E167" s="19">
        <v>0</v>
      </c>
      <c r="F167" s="19">
        <v>134130</v>
      </c>
      <c r="G167" s="19">
        <v>0</v>
      </c>
      <c r="H167" s="19">
        <v>0</v>
      </c>
      <c r="I167" s="19">
        <v>0</v>
      </c>
      <c r="J167" s="19">
        <v>0</v>
      </c>
      <c r="K167" s="19">
        <v>0</v>
      </c>
      <c r="L167" s="19">
        <v>0</v>
      </c>
      <c r="M167" s="19">
        <v>0</v>
      </c>
      <c r="N167" s="18">
        <v>0</v>
      </c>
    </row>
    <row r="168" spans="1:14" hidden="1">
      <c r="A168" s="23" t="s">
        <v>169</v>
      </c>
      <c r="B168" s="22">
        <v>0</v>
      </c>
      <c r="C168" s="22">
        <v>0</v>
      </c>
      <c r="D168" s="22">
        <v>0</v>
      </c>
      <c r="E168" s="22">
        <v>0</v>
      </c>
      <c r="F168" s="22">
        <v>0</v>
      </c>
      <c r="G168" s="22">
        <v>0</v>
      </c>
      <c r="H168" s="22">
        <v>0</v>
      </c>
      <c r="I168" s="22">
        <v>0</v>
      </c>
      <c r="J168" s="22">
        <v>18000</v>
      </c>
      <c r="K168" s="22">
        <v>0</v>
      </c>
      <c r="L168" s="22">
        <v>0</v>
      </c>
      <c r="M168" s="22">
        <v>11000</v>
      </c>
      <c r="N168" s="21">
        <v>0</v>
      </c>
    </row>
    <row r="169" spans="1:14" hidden="1">
      <c r="A169" s="20" t="s">
        <v>168</v>
      </c>
      <c r="B169" s="19">
        <v>0</v>
      </c>
      <c r="C169" s="19">
        <v>0</v>
      </c>
      <c r="D169" s="19">
        <v>0</v>
      </c>
      <c r="E169" s="19">
        <v>0</v>
      </c>
      <c r="F169" s="19">
        <v>0</v>
      </c>
      <c r="G169" s="19">
        <v>0</v>
      </c>
      <c r="H169" s="19">
        <v>0</v>
      </c>
      <c r="I169" s="19">
        <v>0</v>
      </c>
      <c r="J169" s="19">
        <v>0</v>
      </c>
      <c r="K169" s="19">
        <v>3300</v>
      </c>
      <c r="L169" s="19">
        <v>0</v>
      </c>
      <c r="M169" s="19">
        <v>6720</v>
      </c>
      <c r="N169" s="18">
        <v>0</v>
      </c>
    </row>
    <row r="170" spans="1:14" hidden="1">
      <c r="A170" s="23" t="s">
        <v>167</v>
      </c>
      <c r="B170" s="22">
        <v>0</v>
      </c>
      <c r="C170" s="22">
        <v>0</v>
      </c>
      <c r="D170" s="22">
        <v>0</v>
      </c>
      <c r="E170" s="22">
        <v>0</v>
      </c>
      <c r="F170" s="22">
        <v>0</v>
      </c>
      <c r="G170" s="22">
        <v>0</v>
      </c>
      <c r="H170" s="22">
        <v>0</v>
      </c>
      <c r="I170" s="22">
        <v>0</v>
      </c>
      <c r="J170" s="22">
        <v>0</v>
      </c>
      <c r="K170" s="22">
        <v>25360</v>
      </c>
      <c r="L170" s="22">
        <v>26500</v>
      </c>
      <c r="M170" s="22">
        <v>0</v>
      </c>
      <c r="N170" s="21">
        <v>0</v>
      </c>
    </row>
    <row r="171" spans="1:14" hidden="1">
      <c r="A171" s="20" t="s">
        <v>124</v>
      </c>
      <c r="B171" s="19">
        <v>0</v>
      </c>
      <c r="C171" s="19">
        <v>0</v>
      </c>
      <c r="D171" s="19">
        <v>0</v>
      </c>
      <c r="E171" s="19">
        <v>0</v>
      </c>
      <c r="F171" s="19">
        <v>0</v>
      </c>
      <c r="G171" s="19">
        <v>0</v>
      </c>
      <c r="H171" s="19">
        <v>0</v>
      </c>
      <c r="I171" s="19">
        <v>0</v>
      </c>
      <c r="J171" s="19">
        <v>0</v>
      </c>
      <c r="K171" s="19">
        <v>229</v>
      </c>
      <c r="L171" s="19">
        <v>0</v>
      </c>
      <c r="M171" s="19">
        <v>0</v>
      </c>
      <c r="N171" s="18">
        <v>0</v>
      </c>
    </row>
    <row r="172" spans="1:14" hidden="1">
      <c r="A172" s="23" t="s">
        <v>134</v>
      </c>
      <c r="B172" s="22">
        <v>1191390</v>
      </c>
      <c r="C172" s="22">
        <v>0</v>
      </c>
      <c r="D172" s="22">
        <v>0</v>
      </c>
      <c r="E172" s="22">
        <v>0</v>
      </c>
      <c r="F172" s="22">
        <v>0</v>
      </c>
      <c r="G172" s="22">
        <v>0</v>
      </c>
      <c r="H172" s="22">
        <v>0</v>
      </c>
      <c r="I172" s="22">
        <v>0</v>
      </c>
      <c r="J172" s="22">
        <v>125060</v>
      </c>
      <c r="K172" s="22">
        <v>305900</v>
      </c>
      <c r="L172" s="22">
        <v>521000</v>
      </c>
      <c r="M172" s="22">
        <v>407843</v>
      </c>
      <c r="N172" s="21">
        <v>0</v>
      </c>
    </row>
    <row r="173" spans="1:14" hidden="1">
      <c r="A173" s="20" t="s">
        <v>133</v>
      </c>
      <c r="B173" s="19">
        <v>0</v>
      </c>
      <c r="C173" s="19">
        <v>0</v>
      </c>
      <c r="D173" s="19">
        <v>0</v>
      </c>
      <c r="E173" s="19">
        <v>0</v>
      </c>
      <c r="F173" s="19">
        <v>500</v>
      </c>
      <c r="G173" s="19">
        <v>0</v>
      </c>
      <c r="H173" s="19">
        <v>1764</v>
      </c>
      <c r="I173" s="19">
        <v>738</v>
      </c>
      <c r="J173" s="19">
        <v>13692</v>
      </c>
      <c r="K173" s="19">
        <v>0</v>
      </c>
      <c r="L173" s="19">
        <v>0</v>
      </c>
      <c r="M173" s="19">
        <v>0</v>
      </c>
      <c r="N173" s="18">
        <v>0</v>
      </c>
    </row>
    <row r="174" spans="1:14" hidden="1">
      <c r="A174" s="23" t="s">
        <v>123</v>
      </c>
      <c r="B174" s="22">
        <v>0</v>
      </c>
      <c r="C174" s="22">
        <v>0</v>
      </c>
      <c r="D174" s="22">
        <v>0</v>
      </c>
      <c r="E174" s="22">
        <v>0</v>
      </c>
      <c r="F174" s="22">
        <v>5653</v>
      </c>
      <c r="G174" s="22">
        <v>0</v>
      </c>
      <c r="H174" s="22">
        <v>0</v>
      </c>
      <c r="I174" s="22">
        <v>0</v>
      </c>
      <c r="J174" s="22">
        <v>3650</v>
      </c>
      <c r="K174" s="22">
        <v>987</v>
      </c>
      <c r="L174" s="22">
        <v>297</v>
      </c>
      <c r="M174" s="22">
        <v>0</v>
      </c>
      <c r="N174" s="21">
        <v>0</v>
      </c>
    </row>
    <row r="175" spans="1:14">
      <c r="A175" s="20" t="s">
        <v>122</v>
      </c>
      <c r="B175" s="19">
        <v>0</v>
      </c>
      <c r="C175" s="19">
        <v>0</v>
      </c>
      <c r="D175" s="19">
        <v>8500</v>
      </c>
      <c r="E175" s="19">
        <v>0</v>
      </c>
      <c r="F175" s="19">
        <v>0</v>
      </c>
      <c r="G175" s="19">
        <v>0</v>
      </c>
      <c r="H175" s="19">
        <v>0</v>
      </c>
      <c r="I175" s="19">
        <v>5230</v>
      </c>
      <c r="J175" s="19">
        <v>0</v>
      </c>
      <c r="K175" s="19">
        <v>0</v>
      </c>
      <c r="L175" s="19">
        <v>0</v>
      </c>
      <c r="M175" s="19">
        <v>0</v>
      </c>
      <c r="N175" s="18">
        <v>0</v>
      </c>
    </row>
    <row r="176" spans="1:14" hidden="1">
      <c r="A176" s="23" t="s">
        <v>121</v>
      </c>
      <c r="B176" s="22">
        <v>0</v>
      </c>
      <c r="C176" s="22">
        <v>0</v>
      </c>
      <c r="D176" s="22">
        <v>0</v>
      </c>
      <c r="E176" s="22">
        <v>0</v>
      </c>
      <c r="F176" s="22">
        <v>12325</v>
      </c>
      <c r="G176" s="22">
        <v>0</v>
      </c>
      <c r="H176" s="22">
        <v>0</v>
      </c>
      <c r="I176" s="22">
        <v>0</v>
      </c>
      <c r="J176" s="22">
        <v>0</v>
      </c>
      <c r="K176" s="22">
        <v>0</v>
      </c>
      <c r="L176" s="22">
        <v>0</v>
      </c>
      <c r="M176" s="22">
        <v>0</v>
      </c>
      <c r="N176" s="21">
        <v>0</v>
      </c>
    </row>
    <row r="177" spans="1:14" hidden="1">
      <c r="A177" s="20" t="s">
        <v>120</v>
      </c>
      <c r="B177" s="19">
        <v>0</v>
      </c>
      <c r="C177" s="19">
        <v>13000</v>
      </c>
      <c r="D177" s="19">
        <v>11657</v>
      </c>
      <c r="E177" s="19">
        <v>0</v>
      </c>
      <c r="F177" s="19">
        <v>0</v>
      </c>
      <c r="G177" s="19">
        <v>25000</v>
      </c>
      <c r="H177" s="19">
        <v>10400</v>
      </c>
      <c r="I177" s="19">
        <v>158720</v>
      </c>
      <c r="J177" s="19">
        <v>774</v>
      </c>
      <c r="K177" s="19">
        <v>34245</v>
      </c>
      <c r="L177" s="19">
        <v>0</v>
      </c>
      <c r="M177" s="19">
        <v>0</v>
      </c>
      <c r="N177" s="18">
        <v>0</v>
      </c>
    </row>
    <row r="178" spans="1:14" hidden="1">
      <c r="A178" s="17" t="s">
        <v>119</v>
      </c>
      <c r="B178" s="16">
        <v>0</v>
      </c>
      <c r="C178" s="16">
        <v>0</v>
      </c>
      <c r="D178" s="16">
        <v>0</v>
      </c>
      <c r="E178" s="16">
        <v>0</v>
      </c>
      <c r="F178" s="16">
        <v>0</v>
      </c>
      <c r="G178" s="16">
        <v>0</v>
      </c>
      <c r="H178" s="16">
        <v>0</v>
      </c>
      <c r="I178" s="16">
        <v>0</v>
      </c>
      <c r="J178" s="16">
        <v>0</v>
      </c>
      <c r="K178" s="16">
        <v>0</v>
      </c>
      <c r="L178" s="16">
        <v>0</v>
      </c>
      <c r="M178" s="16">
        <v>26863</v>
      </c>
      <c r="N178" s="15">
        <v>0</v>
      </c>
    </row>
  </sheetData>
  <autoFilter ref="A12:N178" xr:uid="{0C63AA0E-5F00-4A83-929C-8DD7EF547AFE}">
    <filterColumn colId="0">
      <filters>
        <filter val="United Kingdom"/>
        <filter val="World"/>
      </filters>
    </filterColumn>
  </autoFilter>
  <mergeCells count="3">
    <mergeCell ref="A11:A12"/>
    <mergeCell ref="B3:B5"/>
    <mergeCell ref="B6:B8"/>
  </mergeCells>
  <phoneticPr fontId="2" type="noConversion"/>
  <hyperlinks>
    <hyperlink ref="A4" r:id="rId1" display="http://www.customs.gov.cn/" xr:uid="{385264ED-C1D0-4CC1-A6B7-371768C7FF99}"/>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B7E0B-1AEB-442F-9E62-A0C57AA0402B}">
  <sheetPr filterMode="1"/>
  <dimension ref="A1:N194"/>
  <sheetViews>
    <sheetView showGridLines="0" workbookViewId="0">
      <selection activeCell="G9" sqref="G9"/>
    </sheetView>
  </sheetViews>
  <sheetFormatPr defaultRowHeight="14.25"/>
  <cols>
    <col min="1" max="1" width="36" style="14" bestFit="1" customWidth="1"/>
    <col min="2" max="14" width="19.375" style="14" bestFit="1" customWidth="1"/>
    <col min="15" max="16384" width="9" style="14"/>
  </cols>
  <sheetData>
    <row r="1" spans="1:14" ht="25.5">
      <c r="A1" s="35" t="s">
        <v>301</v>
      </c>
    </row>
    <row r="2" spans="1:14" ht="38.25">
      <c r="A2" s="36" t="s">
        <v>345</v>
      </c>
      <c r="C2" s="62"/>
      <c r="D2" s="5" t="s">
        <v>348</v>
      </c>
      <c r="E2" s="4" t="s">
        <v>349</v>
      </c>
      <c r="F2" s="4" t="s">
        <v>350</v>
      </c>
      <c r="G2" s="4" t="s">
        <v>351</v>
      </c>
    </row>
    <row r="3" spans="1:14">
      <c r="A3" s="27"/>
      <c r="C3" s="77" t="s">
        <v>373</v>
      </c>
      <c r="D3" s="67" t="s">
        <v>352</v>
      </c>
      <c r="E3" s="37">
        <f>SUM(B12+C12+D12+E12)</f>
        <v>3888995</v>
      </c>
      <c r="F3" s="38">
        <v>7018835.4369999999</v>
      </c>
      <c r="G3" s="39">
        <f>E3*1000/F3</f>
        <v>554.07980923716309</v>
      </c>
    </row>
    <row r="4" spans="1:14" ht="28.5">
      <c r="A4" s="29" t="s">
        <v>299</v>
      </c>
      <c r="C4" s="77"/>
      <c r="D4" s="67" t="s">
        <v>353</v>
      </c>
      <c r="E4" s="37">
        <f>SUM(F12+G12+H12+I12)</f>
        <v>3701196</v>
      </c>
      <c r="F4" s="40">
        <v>5855368.6310000001</v>
      </c>
      <c r="G4" s="41">
        <f>E4*1000/F4</f>
        <v>632.10298671971009</v>
      </c>
    </row>
    <row r="5" spans="1:14">
      <c r="A5" s="27"/>
      <c r="C5" s="77"/>
      <c r="D5" s="67" t="s">
        <v>354</v>
      </c>
      <c r="E5" s="37">
        <f>SUM(J12+K12+L12+M12)</f>
        <v>2166631</v>
      </c>
      <c r="F5" s="70">
        <v>3724372.4939999999</v>
      </c>
      <c r="G5" s="70">
        <f>E5*1000/F5</f>
        <v>581.74390544728362</v>
      </c>
    </row>
    <row r="6" spans="1:14">
      <c r="A6" s="27"/>
      <c r="C6" s="77" t="s">
        <v>374</v>
      </c>
      <c r="D6" s="67" t="s">
        <v>352</v>
      </c>
      <c r="E6" s="69">
        <f>SUM(B55:E55)</f>
        <v>8406</v>
      </c>
      <c r="F6" s="71">
        <v>11549.278</v>
      </c>
      <c r="G6" s="70">
        <f t="shared" ref="G6:G8" si="0">E6*1000/F6</f>
        <v>727.83770552583462</v>
      </c>
    </row>
    <row r="7" spans="1:14">
      <c r="A7" s="27"/>
      <c r="C7" s="77"/>
      <c r="D7" s="67" t="s">
        <v>353</v>
      </c>
      <c r="E7" s="69">
        <f>SUM(F55:I55)</f>
        <v>7350</v>
      </c>
      <c r="F7" s="71">
        <v>7772.0619999999999</v>
      </c>
      <c r="G7" s="70">
        <f t="shared" si="0"/>
        <v>945.69497772920499</v>
      </c>
    </row>
    <row r="8" spans="1:14">
      <c r="A8" s="27"/>
      <c r="C8" s="77"/>
      <c r="D8" s="67" t="s">
        <v>354</v>
      </c>
      <c r="E8" s="69">
        <f>SUM(J55:M55)</f>
        <v>5175</v>
      </c>
      <c r="F8" s="71">
        <v>6777.0650000000005</v>
      </c>
      <c r="G8" s="70">
        <f t="shared" si="0"/>
        <v>763.6048938589197</v>
      </c>
    </row>
    <row r="9" spans="1:14">
      <c r="A9" s="28" t="s">
        <v>298</v>
      </c>
    </row>
    <row r="10" spans="1:14">
      <c r="A10" s="27"/>
    </row>
    <row r="11" spans="1:14">
      <c r="A11" s="26" t="s">
        <v>297</v>
      </c>
      <c r="B11" s="25" t="s">
        <v>296</v>
      </c>
      <c r="C11" s="25" t="s">
        <v>295</v>
      </c>
      <c r="D11" s="25" t="s">
        <v>294</v>
      </c>
      <c r="E11" s="25" t="s">
        <v>293</v>
      </c>
      <c r="F11" s="25" t="s">
        <v>292</v>
      </c>
      <c r="G11" s="25" t="s">
        <v>291</v>
      </c>
      <c r="H11" s="25" t="s">
        <v>290</v>
      </c>
      <c r="I11" s="25" t="s">
        <v>289</v>
      </c>
      <c r="J11" s="25" t="s">
        <v>288</v>
      </c>
      <c r="K11" s="25" t="s">
        <v>287</v>
      </c>
      <c r="L11" s="25" t="s">
        <v>286</v>
      </c>
      <c r="M11" s="25" t="s">
        <v>285</v>
      </c>
      <c r="N11" s="24" t="s">
        <v>284</v>
      </c>
    </row>
    <row r="12" spans="1:14">
      <c r="A12" s="20" t="s">
        <v>117</v>
      </c>
      <c r="B12" s="43">
        <v>1026288</v>
      </c>
      <c r="C12" s="43">
        <v>902589</v>
      </c>
      <c r="D12" s="43">
        <v>1046291</v>
      </c>
      <c r="E12" s="43">
        <v>913827</v>
      </c>
      <c r="F12" s="44">
        <v>1287821</v>
      </c>
      <c r="G12" s="44">
        <v>917321</v>
      </c>
      <c r="H12" s="44">
        <v>721585</v>
      </c>
      <c r="I12" s="44">
        <v>774469</v>
      </c>
      <c r="J12" s="45">
        <v>658768</v>
      </c>
      <c r="K12" s="45">
        <v>583785</v>
      </c>
      <c r="L12" s="45">
        <v>472489</v>
      </c>
      <c r="M12" s="45">
        <v>451589</v>
      </c>
      <c r="N12" s="18">
        <v>508318</v>
      </c>
    </row>
    <row r="13" spans="1:14" hidden="1">
      <c r="A13" s="23" t="s">
        <v>272</v>
      </c>
      <c r="B13" s="22">
        <v>70124</v>
      </c>
      <c r="C13" s="22">
        <v>91122</v>
      </c>
      <c r="D13" s="22">
        <v>91204</v>
      </c>
      <c r="E13" s="22">
        <v>51084</v>
      </c>
      <c r="F13" s="22">
        <v>35833</v>
      </c>
      <c r="G13" s="22">
        <v>88429</v>
      </c>
      <c r="H13" s="22">
        <v>18547</v>
      </c>
      <c r="I13" s="22">
        <v>35664</v>
      </c>
      <c r="J13" s="22">
        <v>10971</v>
      </c>
      <c r="K13" s="22">
        <v>7022</v>
      </c>
      <c r="L13" s="22">
        <v>15703</v>
      </c>
      <c r="M13" s="22">
        <v>15119</v>
      </c>
      <c r="N13" s="21">
        <v>99468</v>
      </c>
    </row>
    <row r="14" spans="1:14" hidden="1">
      <c r="A14" s="20" t="s">
        <v>191</v>
      </c>
      <c r="B14" s="19">
        <v>277312</v>
      </c>
      <c r="C14" s="19">
        <v>285748</v>
      </c>
      <c r="D14" s="19">
        <v>183395</v>
      </c>
      <c r="E14" s="19">
        <v>137182</v>
      </c>
      <c r="F14" s="19">
        <v>119379</v>
      </c>
      <c r="G14" s="19">
        <v>124032</v>
      </c>
      <c r="H14" s="19">
        <v>142693</v>
      </c>
      <c r="I14" s="19">
        <v>168242</v>
      </c>
      <c r="J14" s="19">
        <v>195930</v>
      </c>
      <c r="K14" s="19">
        <v>136258</v>
      </c>
      <c r="L14" s="19">
        <v>105359</v>
      </c>
      <c r="M14" s="19">
        <v>73568</v>
      </c>
      <c r="N14" s="18">
        <v>80520</v>
      </c>
    </row>
    <row r="15" spans="1:14" hidden="1">
      <c r="A15" s="23" t="s">
        <v>127</v>
      </c>
      <c r="B15" s="22">
        <v>42965</v>
      </c>
      <c r="C15" s="22">
        <v>24659</v>
      </c>
      <c r="D15" s="22">
        <v>64945</v>
      </c>
      <c r="E15" s="22">
        <v>77220</v>
      </c>
      <c r="F15" s="22">
        <v>130918</v>
      </c>
      <c r="G15" s="22">
        <v>55457</v>
      </c>
      <c r="H15" s="22">
        <v>18676</v>
      </c>
      <c r="I15" s="22">
        <v>31946</v>
      </c>
      <c r="J15" s="22">
        <v>18512</v>
      </c>
      <c r="K15" s="22">
        <v>6478</v>
      </c>
      <c r="L15" s="22">
        <v>13054</v>
      </c>
      <c r="M15" s="22">
        <v>15792</v>
      </c>
      <c r="N15" s="21">
        <v>41933</v>
      </c>
    </row>
    <row r="16" spans="1:14" hidden="1">
      <c r="A16" s="20" t="s">
        <v>283</v>
      </c>
      <c r="B16" s="19">
        <v>52704</v>
      </c>
      <c r="C16" s="19">
        <v>18894</v>
      </c>
      <c r="D16" s="19">
        <v>68084</v>
      </c>
      <c r="E16" s="19">
        <v>71435</v>
      </c>
      <c r="F16" s="19">
        <v>90947</v>
      </c>
      <c r="G16" s="19">
        <v>45499</v>
      </c>
      <c r="H16" s="19">
        <v>34861</v>
      </c>
      <c r="I16" s="19">
        <v>63146</v>
      </c>
      <c r="J16" s="19">
        <v>13816</v>
      </c>
      <c r="K16" s="19">
        <v>13894</v>
      </c>
      <c r="L16" s="19">
        <v>18295</v>
      </c>
      <c r="M16" s="19">
        <v>42670</v>
      </c>
      <c r="N16" s="18">
        <v>22979</v>
      </c>
    </row>
    <row r="17" spans="1:14" hidden="1">
      <c r="A17" s="23" t="s">
        <v>259</v>
      </c>
      <c r="B17" s="22">
        <v>49495</v>
      </c>
      <c r="C17" s="22">
        <v>38043</v>
      </c>
      <c r="D17" s="22">
        <v>49217</v>
      </c>
      <c r="E17" s="22">
        <v>54594</v>
      </c>
      <c r="F17" s="22">
        <v>78101</v>
      </c>
      <c r="G17" s="22">
        <v>71930</v>
      </c>
      <c r="H17" s="22">
        <v>62055</v>
      </c>
      <c r="I17" s="22">
        <v>40738</v>
      </c>
      <c r="J17" s="22">
        <v>46221</v>
      </c>
      <c r="K17" s="22">
        <v>40125</v>
      </c>
      <c r="L17" s="22">
        <v>28362</v>
      </c>
      <c r="M17" s="22">
        <v>34060</v>
      </c>
      <c r="N17" s="21">
        <v>22404</v>
      </c>
    </row>
    <row r="18" spans="1:14" hidden="1">
      <c r="A18" s="20" t="s">
        <v>267</v>
      </c>
      <c r="B18" s="19">
        <v>33617</v>
      </c>
      <c r="C18" s="19">
        <v>23870</v>
      </c>
      <c r="D18" s="19">
        <v>30333</v>
      </c>
      <c r="E18" s="19">
        <v>29346</v>
      </c>
      <c r="F18" s="19">
        <v>33610</v>
      </c>
      <c r="G18" s="19">
        <v>21742</v>
      </c>
      <c r="H18" s="19">
        <v>35748</v>
      </c>
      <c r="I18" s="19">
        <v>32665</v>
      </c>
      <c r="J18" s="19">
        <v>38059</v>
      </c>
      <c r="K18" s="19">
        <v>33756</v>
      </c>
      <c r="L18" s="19">
        <v>38753</v>
      </c>
      <c r="M18" s="19">
        <v>22856</v>
      </c>
      <c r="N18" s="18">
        <v>21747</v>
      </c>
    </row>
    <row r="19" spans="1:14" hidden="1">
      <c r="A19" s="23" t="s">
        <v>243</v>
      </c>
      <c r="B19" s="22">
        <v>71791</v>
      </c>
      <c r="C19" s="22">
        <v>39297</v>
      </c>
      <c r="D19" s="22">
        <v>51105</v>
      </c>
      <c r="E19" s="22">
        <v>94711</v>
      </c>
      <c r="F19" s="22">
        <v>55950</v>
      </c>
      <c r="G19" s="22">
        <v>35753</v>
      </c>
      <c r="H19" s="22">
        <v>42203</v>
      </c>
      <c r="I19" s="22">
        <v>34107</v>
      </c>
      <c r="J19" s="22">
        <v>33665</v>
      </c>
      <c r="K19" s="22">
        <v>40564</v>
      </c>
      <c r="L19" s="22">
        <v>34276</v>
      </c>
      <c r="M19" s="22">
        <v>22208</v>
      </c>
      <c r="N19" s="21">
        <v>20458</v>
      </c>
    </row>
    <row r="20" spans="1:14" hidden="1">
      <c r="A20" s="20" t="s">
        <v>258</v>
      </c>
      <c r="B20" s="19">
        <v>12719</v>
      </c>
      <c r="C20" s="19">
        <v>10473</v>
      </c>
      <c r="D20" s="19">
        <v>40609</v>
      </c>
      <c r="E20" s="19">
        <v>8810</v>
      </c>
      <c r="F20" s="19">
        <v>14232</v>
      </c>
      <c r="G20" s="19">
        <v>16842</v>
      </c>
      <c r="H20" s="19">
        <v>25065</v>
      </c>
      <c r="I20" s="19">
        <v>27977</v>
      </c>
      <c r="J20" s="19">
        <v>8537</v>
      </c>
      <c r="K20" s="19">
        <v>30734</v>
      </c>
      <c r="L20" s="19">
        <v>10606</v>
      </c>
      <c r="M20" s="19">
        <v>23399</v>
      </c>
      <c r="N20" s="18">
        <v>18803</v>
      </c>
    </row>
    <row r="21" spans="1:14" hidden="1">
      <c r="A21" s="23" t="s">
        <v>155</v>
      </c>
      <c r="B21" s="22">
        <v>32812</v>
      </c>
      <c r="C21" s="22">
        <v>19613</v>
      </c>
      <c r="D21" s="22">
        <v>19734</v>
      </c>
      <c r="E21" s="22">
        <v>18645</v>
      </c>
      <c r="F21" s="22">
        <v>67866</v>
      </c>
      <c r="G21" s="22">
        <v>25775</v>
      </c>
      <c r="H21" s="22">
        <v>20457</v>
      </c>
      <c r="I21" s="22">
        <v>18398</v>
      </c>
      <c r="J21" s="22">
        <v>16403</v>
      </c>
      <c r="K21" s="22">
        <v>10937</v>
      </c>
      <c r="L21" s="22">
        <v>13740</v>
      </c>
      <c r="M21" s="22">
        <v>11733</v>
      </c>
      <c r="N21" s="21">
        <v>14434</v>
      </c>
    </row>
    <row r="22" spans="1:14" hidden="1">
      <c r="A22" s="20" t="s">
        <v>225</v>
      </c>
      <c r="B22" s="19">
        <v>9076</v>
      </c>
      <c r="C22" s="19">
        <v>4042</v>
      </c>
      <c r="D22" s="19">
        <v>30610</v>
      </c>
      <c r="E22" s="19">
        <v>36789</v>
      </c>
      <c r="F22" s="19">
        <v>7041</v>
      </c>
      <c r="G22" s="19">
        <v>5352</v>
      </c>
      <c r="H22" s="19">
        <v>22793</v>
      </c>
      <c r="I22" s="19">
        <v>4932</v>
      </c>
      <c r="J22" s="19">
        <v>20036</v>
      </c>
      <c r="K22" s="19">
        <v>14106</v>
      </c>
      <c r="L22" s="19">
        <v>12788</v>
      </c>
      <c r="M22" s="19">
        <v>15289</v>
      </c>
      <c r="N22" s="18">
        <v>12090</v>
      </c>
    </row>
    <row r="23" spans="1:14" hidden="1">
      <c r="A23" s="23" t="s">
        <v>278</v>
      </c>
      <c r="B23" s="22">
        <v>19771</v>
      </c>
      <c r="C23" s="22">
        <v>12935</v>
      </c>
      <c r="D23" s="22">
        <v>17429</v>
      </c>
      <c r="E23" s="22">
        <v>9545</v>
      </c>
      <c r="F23" s="22">
        <v>12703</v>
      </c>
      <c r="G23" s="22">
        <v>8286</v>
      </c>
      <c r="H23" s="22">
        <v>23862</v>
      </c>
      <c r="I23" s="22">
        <v>16746</v>
      </c>
      <c r="J23" s="22">
        <v>24022</v>
      </c>
      <c r="K23" s="22">
        <v>18001</v>
      </c>
      <c r="L23" s="22">
        <v>22258</v>
      </c>
      <c r="M23" s="22">
        <v>9159</v>
      </c>
      <c r="N23" s="21">
        <v>11513</v>
      </c>
    </row>
    <row r="24" spans="1:14" hidden="1">
      <c r="A24" s="20" t="s">
        <v>232</v>
      </c>
      <c r="B24" s="19">
        <v>22377</v>
      </c>
      <c r="C24" s="19">
        <v>66633</v>
      </c>
      <c r="D24" s="19">
        <v>11970</v>
      </c>
      <c r="E24" s="19">
        <v>11454</v>
      </c>
      <c r="F24" s="19">
        <v>31726</v>
      </c>
      <c r="G24" s="19">
        <v>60574</v>
      </c>
      <c r="H24" s="19">
        <v>40807</v>
      </c>
      <c r="I24" s="19">
        <v>49503</v>
      </c>
      <c r="J24" s="19">
        <v>29076</v>
      </c>
      <c r="K24" s="19">
        <v>25260</v>
      </c>
      <c r="L24" s="19">
        <v>16457</v>
      </c>
      <c r="M24" s="19">
        <v>19306</v>
      </c>
      <c r="N24" s="18">
        <v>10645</v>
      </c>
    </row>
    <row r="25" spans="1:14" hidden="1">
      <c r="A25" s="23" t="s">
        <v>224</v>
      </c>
      <c r="B25" s="22">
        <v>6900</v>
      </c>
      <c r="C25" s="22">
        <v>1478</v>
      </c>
      <c r="D25" s="22">
        <v>2038</v>
      </c>
      <c r="E25" s="22">
        <v>19888</v>
      </c>
      <c r="F25" s="22">
        <v>17741</v>
      </c>
      <c r="G25" s="22">
        <v>15346</v>
      </c>
      <c r="H25" s="22">
        <v>14251</v>
      </c>
      <c r="I25" s="22">
        <v>9888</v>
      </c>
      <c r="J25" s="22">
        <v>5284</v>
      </c>
      <c r="K25" s="22">
        <v>16711</v>
      </c>
      <c r="L25" s="22">
        <v>3665</v>
      </c>
      <c r="M25" s="22">
        <v>21107</v>
      </c>
      <c r="N25" s="21">
        <v>10476</v>
      </c>
    </row>
    <row r="26" spans="1:14" hidden="1">
      <c r="A26" s="20" t="s">
        <v>168</v>
      </c>
      <c r="B26" s="19">
        <v>13139</v>
      </c>
      <c r="C26" s="19">
        <v>22561</v>
      </c>
      <c r="D26" s="19">
        <v>24314</v>
      </c>
      <c r="E26" s="19">
        <v>26156</v>
      </c>
      <c r="F26" s="19">
        <v>44389</v>
      </c>
      <c r="G26" s="19">
        <v>34285</v>
      </c>
      <c r="H26" s="19">
        <v>17248</v>
      </c>
      <c r="I26" s="19">
        <v>22827</v>
      </c>
      <c r="J26" s="19">
        <v>16724</v>
      </c>
      <c r="K26" s="19">
        <v>13489</v>
      </c>
      <c r="L26" s="19">
        <v>7611</v>
      </c>
      <c r="M26" s="19">
        <v>12823</v>
      </c>
      <c r="N26" s="18">
        <v>9721</v>
      </c>
    </row>
    <row r="27" spans="1:14" hidden="1">
      <c r="A27" s="23" t="s">
        <v>132</v>
      </c>
      <c r="B27" s="22">
        <v>8420</v>
      </c>
      <c r="C27" s="22">
        <v>9717</v>
      </c>
      <c r="D27" s="22">
        <v>11460</v>
      </c>
      <c r="E27" s="22">
        <v>14277</v>
      </c>
      <c r="F27" s="22">
        <v>19837</v>
      </c>
      <c r="G27" s="22">
        <v>12772</v>
      </c>
      <c r="H27" s="22">
        <v>8367</v>
      </c>
      <c r="I27" s="22">
        <v>11627</v>
      </c>
      <c r="J27" s="22">
        <v>5522</v>
      </c>
      <c r="K27" s="22">
        <v>10289</v>
      </c>
      <c r="L27" s="22">
        <v>4633</v>
      </c>
      <c r="M27" s="22">
        <v>3951</v>
      </c>
      <c r="N27" s="21">
        <v>8878</v>
      </c>
    </row>
    <row r="28" spans="1:14" hidden="1">
      <c r="A28" s="20" t="s">
        <v>261</v>
      </c>
      <c r="B28" s="19">
        <v>9654</v>
      </c>
      <c r="C28" s="19">
        <v>7428</v>
      </c>
      <c r="D28" s="19">
        <v>9705</v>
      </c>
      <c r="E28" s="19">
        <v>4519</v>
      </c>
      <c r="F28" s="19">
        <v>13978</v>
      </c>
      <c r="G28" s="19">
        <v>11878</v>
      </c>
      <c r="H28" s="19">
        <v>9971</v>
      </c>
      <c r="I28" s="19">
        <v>12626</v>
      </c>
      <c r="J28" s="19">
        <v>6954</v>
      </c>
      <c r="K28" s="19">
        <v>8779</v>
      </c>
      <c r="L28" s="19">
        <v>7721</v>
      </c>
      <c r="M28" s="19">
        <v>5584</v>
      </c>
      <c r="N28" s="18">
        <v>8599</v>
      </c>
    </row>
    <row r="29" spans="1:14" hidden="1">
      <c r="A29" s="23" t="s">
        <v>268</v>
      </c>
      <c r="B29" s="22">
        <v>1261</v>
      </c>
      <c r="C29" s="22">
        <v>699</v>
      </c>
      <c r="D29" s="22">
        <v>8</v>
      </c>
      <c r="E29" s="22">
        <v>2</v>
      </c>
      <c r="F29" s="22">
        <v>1068</v>
      </c>
      <c r="G29" s="22">
        <v>3122</v>
      </c>
      <c r="H29" s="22">
        <v>9783</v>
      </c>
      <c r="I29" s="22">
        <v>3437</v>
      </c>
      <c r="J29" s="22">
        <v>5755</v>
      </c>
      <c r="K29" s="22">
        <v>8238</v>
      </c>
      <c r="L29" s="22">
        <v>5599</v>
      </c>
      <c r="M29" s="22">
        <v>2155</v>
      </c>
      <c r="N29" s="21">
        <v>7968</v>
      </c>
    </row>
    <row r="30" spans="1:14" hidden="1">
      <c r="A30" s="20" t="s">
        <v>226</v>
      </c>
      <c r="B30" s="19">
        <v>8718</v>
      </c>
      <c r="C30" s="19">
        <v>23804</v>
      </c>
      <c r="D30" s="19">
        <v>26042</v>
      </c>
      <c r="E30" s="19">
        <v>32797</v>
      </c>
      <c r="F30" s="19">
        <v>42605</v>
      </c>
      <c r="G30" s="19">
        <v>23214</v>
      </c>
      <c r="H30" s="19">
        <v>17731</v>
      </c>
      <c r="I30" s="19">
        <v>19429</v>
      </c>
      <c r="J30" s="19">
        <v>22527</v>
      </c>
      <c r="K30" s="19">
        <v>14406</v>
      </c>
      <c r="L30" s="19">
        <v>8324</v>
      </c>
      <c r="M30" s="19">
        <v>8689</v>
      </c>
      <c r="N30" s="18">
        <v>7376</v>
      </c>
    </row>
    <row r="31" spans="1:14" hidden="1">
      <c r="A31" s="23" t="s">
        <v>263</v>
      </c>
      <c r="B31" s="22">
        <v>16526</v>
      </c>
      <c r="C31" s="22">
        <v>13052</v>
      </c>
      <c r="D31" s="22">
        <v>19265</v>
      </c>
      <c r="E31" s="22">
        <v>83287</v>
      </c>
      <c r="F31" s="22">
        <v>90163</v>
      </c>
      <c r="G31" s="22">
        <v>26854</v>
      </c>
      <c r="H31" s="22">
        <v>10162</v>
      </c>
      <c r="I31" s="22">
        <v>15586</v>
      </c>
      <c r="J31" s="22">
        <v>10154</v>
      </c>
      <c r="K31" s="22">
        <v>7796</v>
      </c>
      <c r="L31" s="22">
        <v>7043</v>
      </c>
      <c r="M31" s="22">
        <v>7440</v>
      </c>
      <c r="N31" s="21">
        <v>6485</v>
      </c>
    </row>
    <row r="32" spans="1:14" hidden="1">
      <c r="A32" s="20" t="s">
        <v>219</v>
      </c>
      <c r="B32" s="19">
        <v>9029</v>
      </c>
      <c r="C32" s="19">
        <v>4899</v>
      </c>
      <c r="D32" s="19">
        <v>15567</v>
      </c>
      <c r="E32" s="19">
        <v>676</v>
      </c>
      <c r="F32" s="19">
        <v>8280</v>
      </c>
      <c r="G32" s="19">
        <v>4991</v>
      </c>
      <c r="H32" s="19">
        <v>8870</v>
      </c>
      <c r="I32" s="19">
        <v>14865</v>
      </c>
      <c r="J32" s="19">
        <v>10007</v>
      </c>
      <c r="K32" s="19">
        <v>6828</v>
      </c>
      <c r="L32" s="19">
        <v>14389</v>
      </c>
      <c r="M32" s="19">
        <v>3739</v>
      </c>
      <c r="N32" s="18">
        <v>6195</v>
      </c>
    </row>
    <row r="33" spans="1:14" hidden="1">
      <c r="A33" s="23" t="s">
        <v>269</v>
      </c>
      <c r="B33" s="22">
        <v>4983</v>
      </c>
      <c r="C33" s="22">
        <v>5544</v>
      </c>
      <c r="D33" s="22">
        <v>1880</v>
      </c>
      <c r="E33" s="22">
        <v>1725</v>
      </c>
      <c r="F33" s="22">
        <v>4622</v>
      </c>
      <c r="G33" s="22">
        <v>19</v>
      </c>
      <c r="H33" s="22">
        <v>4850</v>
      </c>
      <c r="I33" s="22">
        <v>2443</v>
      </c>
      <c r="J33" s="22">
        <v>4684</v>
      </c>
      <c r="K33" s="22">
        <v>2127</v>
      </c>
      <c r="L33" s="22">
        <v>64</v>
      </c>
      <c r="M33" s="22">
        <v>2175</v>
      </c>
      <c r="N33" s="21">
        <v>5469</v>
      </c>
    </row>
    <row r="34" spans="1:14" hidden="1">
      <c r="A34" s="20" t="s">
        <v>156</v>
      </c>
      <c r="B34" s="19">
        <v>17891</v>
      </c>
      <c r="C34" s="19">
        <v>15246</v>
      </c>
      <c r="D34" s="19">
        <v>24791</v>
      </c>
      <c r="E34" s="19">
        <v>9259</v>
      </c>
      <c r="F34" s="19">
        <v>19234</v>
      </c>
      <c r="G34" s="19">
        <v>15092</v>
      </c>
      <c r="H34" s="19">
        <v>9520</v>
      </c>
      <c r="I34" s="19">
        <v>14773</v>
      </c>
      <c r="J34" s="19">
        <v>6521</v>
      </c>
      <c r="K34" s="19">
        <v>10047</v>
      </c>
      <c r="L34" s="19">
        <v>5385</v>
      </c>
      <c r="M34" s="19">
        <v>4782</v>
      </c>
      <c r="N34" s="18">
        <v>5268</v>
      </c>
    </row>
    <row r="35" spans="1:14" hidden="1">
      <c r="A35" s="23" t="s">
        <v>270</v>
      </c>
      <c r="B35" s="22">
        <v>1023</v>
      </c>
      <c r="C35" s="22">
        <v>3609</v>
      </c>
      <c r="D35" s="22">
        <v>125</v>
      </c>
      <c r="E35" s="22">
        <v>6159</v>
      </c>
      <c r="F35" s="22">
        <v>6671</v>
      </c>
      <c r="G35" s="22">
        <v>6239</v>
      </c>
      <c r="H35" s="22">
        <v>380</v>
      </c>
      <c r="I35" s="22">
        <v>6645</v>
      </c>
      <c r="J35" s="22">
        <v>4905</v>
      </c>
      <c r="K35" s="22">
        <v>2975</v>
      </c>
      <c r="L35" s="22">
        <v>295</v>
      </c>
      <c r="M35" s="22">
        <v>6526</v>
      </c>
      <c r="N35" s="21">
        <v>4715</v>
      </c>
    </row>
    <row r="36" spans="1:14" hidden="1">
      <c r="A36" s="20" t="s">
        <v>205</v>
      </c>
      <c r="B36" s="19">
        <v>10345</v>
      </c>
      <c r="C36" s="19">
        <v>10458</v>
      </c>
      <c r="D36" s="19">
        <v>12567</v>
      </c>
      <c r="E36" s="19">
        <v>5257</v>
      </c>
      <c r="F36" s="19">
        <v>13880</v>
      </c>
      <c r="G36" s="19">
        <v>10142</v>
      </c>
      <c r="H36" s="19">
        <v>13098</v>
      </c>
      <c r="I36" s="19">
        <v>6712</v>
      </c>
      <c r="J36" s="19">
        <v>5512</v>
      </c>
      <c r="K36" s="19">
        <v>9512</v>
      </c>
      <c r="L36" s="19">
        <v>4104</v>
      </c>
      <c r="M36" s="19">
        <v>2990</v>
      </c>
      <c r="N36" s="18">
        <v>4707</v>
      </c>
    </row>
    <row r="37" spans="1:14" hidden="1">
      <c r="A37" s="23" t="s">
        <v>172</v>
      </c>
      <c r="B37" s="22">
        <v>6641</v>
      </c>
      <c r="C37" s="22">
        <v>5388</v>
      </c>
      <c r="D37" s="22">
        <v>6523</v>
      </c>
      <c r="E37" s="22">
        <v>6502</v>
      </c>
      <c r="F37" s="22">
        <v>13370</v>
      </c>
      <c r="G37" s="22">
        <v>11727</v>
      </c>
      <c r="H37" s="22">
        <v>6287</v>
      </c>
      <c r="I37" s="22">
        <v>8490</v>
      </c>
      <c r="J37" s="22">
        <v>7891</v>
      </c>
      <c r="K37" s="22">
        <v>10203</v>
      </c>
      <c r="L37" s="22">
        <v>6269</v>
      </c>
      <c r="M37" s="22">
        <v>8412</v>
      </c>
      <c r="N37" s="21">
        <v>4046</v>
      </c>
    </row>
    <row r="38" spans="1:14" hidden="1">
      <c r="A38" s="20" t="s">
        <v>235</v>
      </c>
      <c r="B38" s="19">
        <v>12716</v>
      </c>
      <c r="C38" s="19">
        <v>16444</v>
      </c>
      <c r="D38" s="19">
        <v>15593</v>
      </c>
      <c r="E38" s="19">
        <v>19700</v>
      </c>
      <c r="F38" s="19">
        <v>11345</v>
      </c>
      <c r="G38" s="19">
        <v>27040</v>
      </c>
      <c r="H38" s="19">
        <v>25118</v>
      </c>
      <c r="I38" s="19">
        <v>13421</v>
      </c>
      <c r="J38" s="19">
        <v>7188</v>
      </c>
      <c r="K38" s="19">
        <v>12736</v>
      </c>
      <c r="L38" s="19">
        <v>4728</v>
      </c>
      <c r="M38" s="19">
        <v>3456</v>
      </c>
      <c r="N38" s="18">
        <v>3936</v>
      </c>
    </row>
    <row r="39" spans="1:14" hidden="1">
      <c r="A39" s="23" t="s">
        <v>171</v>
      </c>
      <c r="B39" s="22">
        <v>8596</v>
      </c>
      <c r="C39" s="22">
        <v>12365</v>
      </c>
      <c r="D39" s="22">
        <v>15944</v>
      </c>
      <c r="E39" s="22">
        <v>14128</v>
      </c>
      <c r="F39" s="22">
        <v>9148</v>
      </c>
      <c r="G39" s="22">
        <v>15915</v>
      </c>
      <c r="H39" s="22">
        <v>5599</v>
      </c>
      <c r="I39" s="22">
        <v>5620</v>
      </c>
      <c r="J39" s="22">
        <v>2759</v>
      </c>
      <c r="K39" s="22">
        <v>3899</v>
      </c>
      <c r="L39" s="22">
        <v>1246</v>
      </c>
      <c r="M39" s="22">
        <v>0</v>
      </c>
      <c r="N39" s="21">
        <v>3423</v>
      </c>
    </row>
    <row r="40" spans="1:14" hidden="1">
      <c r="A40" s="20" t="s">
        <v>244</v>
      </c>
      <c r="B40" s="19">
        <v>3811</v>
      </c>
      <c r="C40" s="19">
        <v>2720</v>
      </c>
      <c r="D40" s="19">
        <v>2439</v>
      </c>
      <c r="E40" s="19">
        <v>2610</v>
      </c>
      <c r="F40" s="19">
        <v>3576</v>
      </c>
      <c r="G40" s="19">
        <v>2365</v>
      </c>
      <c r="H40" s="19">
        <v>3338</v>
      </c>
      <c r="I40" s="19">
        <v>3452</v>
      </c>
      <c r="J40" s="19">
        <v>3929</v>
      </c>
      <c r="K40" s="19">
        <v>3237</v>
      </c>
      <c r="L40" s="19">
        <v>2556</v>
      </c>
      <c r="M40" s="19">
        <v>2782</v>
      </c>
      <c r="N40" s="18">
        <v>3051</v>
      </c>
    </row>
    <row r="41" spans="1:14" hidden="1">
      <c r="A41" s="23" t="s">
        <v>133</v>
      </c>
      <c r="B41" s="22">
        <v>1285</v>
      </c>
      <c r="C41" s="22">
        <v>3152</v>
      </c>
      <c r="D41" s="22">
        <v>5943</v>
      </c>
      <c r="E41" s="22">
        <v>6743</v>
      </c>
      <c r="F41" s="22">
        <v>8485</v>
      </c>
      <c r="G41" s="22">
        <v>6470</v>
      </c>
      <c r="H41" s="22">
        <v>4181</v>
      </c>
      <c r="I41" s="22">
        <v>2086</v>
      </c>
      <c r="J41" s="22">
        <v>5203</v>
      </c>
      <c r="K41" s="22">
        <v>4913</v>
      </c>
      <c r="L41" s="22">
        <v>3946</v>
      </c>
      <c r="M41" s="22">
        <v>3174</v>
      </c>
      <c r="N41" s="21">
        <v>3026</v>
      </c>
    </row>
    <row r="42" spans="1:14" hidden="1">
      <c r="A42" s="20" t="s">
        <v>240</v>
      </c>
      <c r="B42" s="19">
        <v>89219</v>
      </c>
      <c r="C42" s="19">
        <v>14444</v>
      </c>
      <c r="D42" s="19">
        <v>12901</v>
      </c>
      <c r="E42" s="19">
        <v>5396</v>
      </c>
      <c r="F42" s="19">
        <v>104961</v>
      </c>
      <c r="G42" s="19">
        <v>16722</v>
      </c>
      <c r="H42" s="19">
        <v>6430</v>
      </c>
      <c r="I42" s="19">
        <v>15942</v>
      </c>
      <c r="J42" s="19">
        <v>5362</v>
      </c>
      <c r="K42" s="19">
        <v>4210</v>
      </c>
      <c r="L42" s="19">
        <v>5385</v>
      </c>
      <c r="M42" s="19">
        <v>2965</v>
      </c>
      <c r="N42" s="18">
        <v>2494</v>
      </c>
    </row>
    <row r="43" spans="1:14" hidden="1">
      <c r="A43" s="23" t="s">
        <v>282</v>
      </c>
      <c r="B43" s="22">
        <v>6693</v>
      </c>
      <c r="C43" s="22">
        <v>3478</v>
      </c>
      <c r="D43" s="22">
        <v>554</v>
      </c>
      <c r="E43" s="22">
        <v>1833</v>
      </c>
      <c r="F43" s="22">
        <v>4689</v>
      </c>
      <c r="G43" s="22">
        <v>3616</v>
      </c>
      <c r="H43" s="22">
        <v>1599</v>
      </c>
      <c r="I43" s="22">
        <v>2148</v>
      </c>
      <c r="J43" s="22">
        <v>4028</v>
      </c>
      <c r="K43" s="22">
        <v>4230</v>
      </c>
      <c r="L43" s="22">
        <v>596</v>
      </c>
      <c r="M43" s="22">
        <v>620</v>
      </c>
      <c r="N43" s="21">
        <v>2276</v>
      </c>
    </row>
    <row r="44" spans="1:14" hidden="1">
      <c r="A44" s="20" t="s">
        <v>125</v>
      </c>
      <c r="B44" s="19">
        <v>1951</v>
      </c>
      <c r="C44" s="19">
        <v>4167</v>
      </c>
      <c r="D44" s="19">
        <v>2608</v>
      </c>
      <c r="E44" s="19">
        <v>4373</v>
      </c>
      <c r="F44" s="19">
        <v>4318</v>
      </c>
      <c r="G44" s="19">
        <v>3122</v>
      </c>
      <c r="H44" s="19">
        <v>2931</v>
      </c>
      <c r="I44" s="19">
        <v>3424</v>
      </c>
      <c r="J44" s="19">
        <v>2865</v>
      </c>
      <c r="K44" s="19">
        <v>4998</v>
      </c>
      <c r="L44" s="19">
        <v>2762</v>
      </c>
      <c r="M44" s="19">
        <v>3462</v>
      </c>
      <c r="N44" s="18">
        <v>2183</v>
      </c>
    </row>
    <row r="45" spans="1:14" hidden="1">
      <c r="A45" s="23" t="s">
        <v>253</v>
      </c>
      <c r="B45" s="22">
        <v>450</v>
      </c>
      <c r="C45" s="22">
        <v>6598</v>
      </c>
      <c r="D45" s="22">
        <v>12</v>
      </c>
      <c r="E45" s="22">
        <v>1076</v>
      </c>
      <c r="F45" s="22">
        <v>63</v>
      </c>
      <c r="G45" s="22">
        <v>2091</v>
      </c>
      <c r="H45" s="22">
        <v>1277</v>
      </c>
      <c r="I45" s="22">
        <v>2715</v>
      </c>
      <c r="J45" s="22">
        <v>1</v>
      </c>
      <c r="K45" s="22">
        <v>50</v>
      </c>
      <c r="L45" s="22">
        <v>352</v>
      </c>
      <c r="M45" s="22">
        <v>1822</v>
      </c>
      <c r="N45" s="21">
        <v>2008</v>
      </c>
    </row>
    <row r="46" spans="1:14" hidden="1">
      <c r="A46" s="20" t="s">
        <v>241</v>
      </c>
      <c r="B46" s="19">
        <v>12212</v>
      </c>
      <c r="C46" s="19">
        <v>6931</v>
      </c>
      <c r="D46" s="19">
        <v>10028</v>
      </c>
      <c r="E46" s="19">
        <v>10531</v>
      </c>
      <c r="F46" s="19">
        <v>11494</v>
      </c>
      <c r="G46" s="19">
        <v>8831</v>
      </c>
      <c r="H46" s="19">
        <v>2729</v>
      </c>
      <c r="I46" s="19">
        <v>6277</v>
      </c>
      <c r="J46" s="19">
        <v>6627</v>
      </c>
      <c r="K46" s="19">
        <v>2925</v>
      </c>
      <c r="L46" s="19">
        <v>2868</v>
      </c>
      <c r="M46" s="19">
        <v>1771</v>
      </c>
      <c r="N46" s="18">
        <v>1642</v>
      </c>
    </row>
    <row r="47" spans="1:14" hidden="1">
      <c r="A47" s="23" t="s">
        <v>214</v>
      </c>
      <c r="B47" s="22">
        <v>419</v>
      </c>
      <c r="C47" s="22">
        <v>864</v>
      </c>
      <c r="D47" s="22">
        <v>970</v>
      </c>
      <c r="E47" s="22">
        <v>277</v>
      </c>
      <c r="F47" s="22">
        <v>2166</v>
      </c>
      <c r="G47" s="22">
        <v>216</v>
      </c>
      <c r="H47" s="22">
        <v>1725</v>
      </c>
      <c r="I47" s="22">
        <v>1483</v>
      </c>
      <c r="J47" s="22">
        <v>1096</v>
      </c>
      <c r="K47" s="22">
        <v>1691</v>
      </c>
      <c r="L47" s="22">
        <v>1050</v>
      </c>
      <c r="M47" s="22">
        <v>631</v>
      </c>
      <c r="N47" s="21">
        <v>1295</v>
      </c>
    </row>
    <row r="48" spans="1:14" hidden="1">
      <c r="A48" s="20" t="s">
        <v>123</v>
      </c>
      <c r="B48" s="19">
        <v>78</v>
      </c>
      <c r="C48" s="19">
        <v>1031</v>
      </c>
      <c r="D48" s="19">
        <v>1119</v>
      </c>
      <c r="E48" s="19">
        <v>1085</v>
      </c>
      <c r="F48" s="19">
        <v>1740</v>
      </c>
      <c r="G48" s="19">
        <v>1152</v>
      </c>
      <c r="H48" s="19">
        <v>1667</v>
      </c>
      <c r="I48" s="19">
        <v>1108</v>
      </c>
      <c r="J48" s="19">
        <v>1055</v>
      </c>
      <c r="K48" s="19">
        <v>1549</v>
      </c>
      <c r="L48" s="19">
        <v>1346</v>
      </c>
      <c r="M48" s="19">
        <v>761</v>
      </c>
      <c r="N48" s="18">
        <v>1238</v>
      </c>
    </row>
    <row r="49" spans="1:14" hidden="1">
      <c r="A49" s="23" t="s">
        <v>135</v>
      </c>
      <c r="B49" s="22">
        <v>1374</v>
      </c>
      <c r="C49" s="22">
        <v>4970</v>
      </c>
      <c r="D49" s="22">
        <v>917</v>
      </c>
      <c r="E49" s="22">
        <v>1129</v>
      </c>
      <c r="F49" s="22">
        <v>20090</v>
      </c>
      <c r="G49" s="22">
        <v>32149</v>
      </c>
      <c r="H49" s="22">
        <v>16225</v>
      </c>
      <c r="I49" s="22">
        <v>5457</v>
      </c>
      <c r="J49" s="22">
        <v>7313</v>
      </c>
      <c r="K49" s="22">
        <v>204</v>
      </c>
      <c r="L49" s="22">
        <v>4843</v>
      </c>
      <c r="M49" s="22">
        <v>2898</v>
      </c>
      <c r="N49" s="21">
        <v>1147</v>
      </c>
    </row>
    <row r="50" spans="1:14" hidden="1">
      <c r="A50" s="20" t="s">
        <v>223</v>
      </c>
      <c r="B50" s="19">
        <v>117</v>
      </c>
      <c r="C50" s="19">
        <v>21</v>
      </c>
      <c r="D50" s="19">
        <v>43</v>
      </c>
      <c r="E50" s="19">
        <v>0</v>
      </c>
      <c r="F50" s="19">
        <v>53</v>
      </c>
      <c r="G50" s="19">
        <v>0</v>
      </c>
      <c r="H50" s="19">
        <v>0</v>
      </c>
      <c r="I50" s="19">
        <v>0</v>
      </c>
      <c r="J50" s="19">
        <v>0</v>
      </c>
      <c r="K50" s="19">
        <v>1778</v>
      </c>
      <c r="L50" s="19">
        <v>1439</v>
      </c>
      <c r="M50" s="19">
        <v>0</v>
      </c>
      <c r="N50" s="18">
        <v>1094</v>
      </c>
    </row>
    <row r="51" spans="1:14" hidden="1">
      <c r="A51" s="23" t="s">
        <v>344</v>
      </c>
      <c r="B51" s="22">
        <v>1412</v>
      </c>
      <c r="C51" s="22">
        <v>1478</v>
      </c>
      <c r="D51" s="22">
        <v>1397</v>
      </c>
      <c r="E51" s="22">
        <v>668</v>
      </c>
      <c r="F51" s="22">
        <v>2739</v>
      </c>
      <c r="G51" s="22">
        <v>1461</v>
      </c>
      <c r="H51" s="22">
        <v>350</v>
      </c>
      <c r="I51" s="22">
        <v>2041</v>
      </c>
      <c r="J51" s="22">
        <v>1545</v>
      </c>
      <c r="K51" s="22">
        <v>306</v>
      </c>
      <c r="L51" s="22">
        <v>285</v>
      </c>
      <c r="M51" s="22">
        <v>719</v>
      </c>
      <c r="N51" s="21">
        <v>949</v>
      </c>
    </row>
    <row r="52" spans="1:14" hidden="1">
      <c r="A52" s="20" t="s">
        <v>179</v>
      </c>
      <c r="B52" s="19">
        <v>1146</v>
      </c>
      <c r="C52" s="19">
        <v>1376</v>
      </c>
      <c r="D52" s="19">
        <v>1263</v>
      </c>
      <c r="E52" s="19">
        <v>817</v>
      </c>
      <c r="F52" s="19">
        <v>1472</v>
      </c>
      <c r="G52" s="19">
        <v>2078</v>
      </c>
      <c r="H52" s="19">
        <v>1232</v>
      </c>
      <c r="I52" s="19">
        <v>894</v>
      </c>
      <c r="J52" s="19">
        <v>1378</v>
      </c>
      <c r="K52" s="19">
        <v>1288</v>
      </c>
      <c r="L52" s="19">
        <v>516</v>
      </c>
      <c r="M52" s="19">
        <v>961</v>
      </c>
      <c r="N52" s="18">
        <v>946</v>
      </c>
    </row>
    <row r="53" spans="1:14" hidden="1">
      <c r="A53" s="23" t="s">
        <v>182</v>
      </c>
      <c r="B53" s="22">
        <v>1676</v>
      </c>
      <c r="C53" s="22">
        <v>1675</v>
      </c>
      <c r="D53" s="22">
        <v>1849</v>
      </c>
      <c r="E53" s="22">
        <v>695</v>
      </c>
      <c r="F53" s="22">
        <v>2390</v>
      </c>
      <c r="G53" s="22">
        <v>2500</v>
      </c>
      <c r="H53" s="22">
        <v>2982</v>
      </c>
      <c r="I53" s="22">
        <v>1201</v>
      </c>
      <c r="J53" s="22">
        <v>2485</v>
      </c>
      <c r="K53" s="22">
        <v>3073</v>
      </c>
      <c r="L53" s="22">
        <v>2294</v>
      </c>
      <c r="M53" s="22">
        <v>1866</v>
      </c>
      <c r="N53" s="21">
        <v>846</v>
      </c>
    </row>
    <row r="54" spans="1:14" hidden="1">
      <c r="A54" s="20" t="s">
        <v>238</v>
      </c>
      <c r="B54" s="19">
        <v>6397</v>
      </c>
      <c r="C54" s="19">
        <v>358</v>
      </c>
      <c r="D54" s="19">
        <v>69</v>
      </c>
      <c r="E54" s="19">
        <v>2181</v>
      </c>
      <c r="F54" s="19">
        <v>2499</v>
      </c>
      <c r="G54" s="19">
        <v>358</v>
      </c>
      <c r="H54" s="19">
        <v>1893</v>
      </c>
      <c r="I54" s="19">
        <v>2090</v>
      </c>
      <c r="J54" s="19">
        <v>300</v>
      </c>
      <c r="K54" s="19">
        <v>1132</v>
      </c>
      <c r="L54" s="19">
        <v>0</v>
      </c>
      <c r="M54" s="19">
        <v>270</v>
      </c>
      <c r="N54" s="18">
        <v>761</v>
      </c>
    </row>
    <row r="55" spans="1:14">
      <c r="A55" s="23" t="s">
        <v>122</v>
      </c>
      <c r="B55" s="22">
        <v>1060</v>
      </c>
      <c r="C55" s="22">
        <v>2292</v>
      </c>
      <c r="D55" s="22">
        <v>3559</v>
      </c>
      <c r="E55" s="22">
        <v>1495</v>
      </c>
      <c r="F55" s="22">
        <v>2589</v>
      </c>
      <c r="G55" s="22">
        <v>1991</v>
      </c>
      <c r="H55" s="22">
        <v>1912</v>
      </c>
      <c r="I55" s="22">
        <v>858</v>
      </c>
      <c r="J55" s="22">
        <v>1433</v>
      </c>
      <c r="K55" s="22">
        <v>1764</v>
      </c>
      <c r="L55" s="22">
        <v>1239</v>
      </c>
      <c r="M55" s="22">
        <v>739</v>
      </c>
      <c r="N55" s="21">
        <v>713</v>
      </c>
    </row>
    <row r="56" spans="1:14" hidden="1">
      <c r="A56" s="20" t="s">
        <v>265</v>
      </c>
      <c r="B56" s="19">
        <v>825</v>
      </c>
      <c r="C56" s="19">
        <v>2237</v>
      </c>
      <c r="D56" s="19">
        <v>2086</v>
      </c>
      <c r="E56" s="19">
        <v>5506</v>
      </c>
      <c r="F56" s="19">
        <v>5756</v>
      </c>
      <c r="G56" s="19">
        <v>1</v>
      </c>
      <c r="H56" s="19">
        <v>29</v>
      </c>
      <c r="I56" s="19">
        <v>12031</v>
      </c>
      <c r="J56" s="19">
        <v>9592</v>
      </c>
      <c r="K56" s="19">
        <v>17486</v>
      </c>
      <c r="L56" s="19">
        <v>7578</v>
      </c>
      <c r="M56" s="19">
        <v>8238</v>
      </c>
      <c r="N56" s="18">
        <v>649</v>
      </c>
    </row>
    <row r="57" spans="1:14" hidden="1">
      <c r="A57" s="23" t="s">
        <v>140</v>
      </c>
      <c r="B57" s="22">
        <v>100</v>
      </c>
      <c r="C57" s="22">
        <v>597</v>
      </c>
      <c r="D57" s="22">
        <v>630</v>
      </c>
      <c r="E57" s="22">
        <v>653</v>
      </c>
      <c r="F57" s="22">
        <v>389</v>
      </c>
      <c r="G57" s="22">
        <v>255</v>
      </c>
      <c r="H57" s="22">
        <v>846</v>
      </c>
      <c r="I57" s="22">
        <v>97</v>
      </c>
      <c r="J57" s="22">
        <v>134</v>
      </c>
      <c r="K57" s="22">
        <v>0</v>
      </c>
      <c r="L57" s="22">
        <v>415</v>
      </c>
      <c r="M57" s="22">
        <v>264</v>
      </c>
      <c r="N57" s="21">
        <v>612</v>
      </c>
    </row>
    <row r="58" spans="1:14" hidden="1">
      <c r="A58" s="20" t="s">
        <v>343</v>
      </c>
      <c r="B58" s="19">
        <v>296</v>
      </c>
      <c r="C58" s="19">
        <v>1932</v>
      </c>
      <c r="D58" s="19">
        <v>687</v>
      </c>
      <c r="E58" s="19">
        <v>1719</v>
      </c>
      <c r="F58" s="19">
        <v>1936</v>
      </c>
      <c r="G58" s="19">
        <v>1897</v>
      </c>
      <c r="H58" s="19">
        <v>384</v>
      </c>
      <c r="I58" s="19">
        <v>915</v>
      </c>
      <c r="J58" s="19">
        <v>527</v>
      </c>
      <c r="K58" s="19">
        <v>709</v>
      </c>
      <c r="L58" s="19">
        <v>189</v>
      </c>
      <c r="M58" s="19">
        <v>275</v>
      </c>
      <c r="N58" s="18">
        <v>604</v>
      </c>
    </row>
    <row r="59" spans="1:14" hidden="1">
      <c r="A59" s="23" t="s">
        <v>124</v>
      </c>
      <c r="B59" s="22">
        <v>58</v>
      </c>
      <c r="C59" s="22">
        <v>0</v>
      </c>
      <c r="D59" s="22">
        <v>0</v>
      </c>
      <c r="E59" s="22">
        <v>0</v>
      </c>
      <c r="F59" s="22">
        <v>0</v>
      </c>
      <c r="G59" s="22">
        <v>0</v>
      </c>
      <c r="H59" s="22">
        <v>32</v>
      </c>
      <c r="I59" s="22">
        <v>30</v>
      </c>
      <c r="J59" s="22">
        <v>32</v>
      </c>
      <c r="K59" s="22">
        <v>17</v>
      </c>
      <c r="L59" s="22">
        <v>16</v>
      </c>
      <c r="M59" s="22">
        <v>85</v>
      </c>
      <c r="N59" s="21">
        <v>569</v>
      </c>
    </row>
    <row r="60" spans="1:14" hidden="1">
      <c r="A60" s="20" t="s">
        <v>251</v>
      </c>
      <c r="B60" s="19">
        <v>0</v>
      </c>
      <c r="C60" s="19">
        <v>19</v>
      </c>
      <c r="D60" s="19">
        <v>260</v>
      </c>
      <c r="E60" s="19">
        <v>81</v>
      </c>
      <c r="F60" s="19">
        <v>74</v>
      </c>
      <c r="G60" s="19">
        <v>495</v>
      </c>
      <c r="H60" s="19">
        <v>760</v>
      </c>
      <c r="I60" s="19">
        <v>25</v>
      </c>
      <c r="J60" s="19">
        <v>342</v>
      </c>
      <c r="K60" s="19">
        <v>166</v>
      </c>
      <c r="L60" s="19">
        <v>62</v>
      </c>
      <c r="M60" s="19">
        <v>0</v>
      </c>
      <c r="N60" s="18">
        <v>547</v>
      </c>
    </row>
    <row r="61" spans="1:14" hidden="1">
      <c r="A61" s="23" t="s">
        <v>134</v>
      </c>
      <c r="B61" s="22">
        <v>1257</v>
      </c>
      <c r="C61" s="22">
        <v>1433</v>
      </c>
      <c r="D61" s="22">
        <v>819</v>
      </c>
      <c r="E61" s="22">
        <v>2681</v>
      </c>
      <c r="F61" s="22">
        <v>3163</v>
      </c>
      <c r="G61" s="22">
        <v>3239</v>
      </c>
      <c r="H61" s="22">
        <v>2998</v>
      </c>
      <c r="I61" s="22">
        <v>3022</v>
      </c>
      <c r="J61" s="22">
        <v>3639</v>
      </c>
      <c r="K61" s="22">
        <v>2696</v>
      </c>
      <c r="L61" s="22">
        <v>2111</v>
      </c>
      <c r="M61" s="22">
        <v>1306</v>
      </c>
      <c r="N61" s="21">
        <v>538</v>
      </c>
    </row>
    <row r="62" spans="1:14" hidden="1">
      <c r="A62" s="20" t="s">
        <v>277</v>
      </c>
      <c r="B62" s="19">
        <v>7604</v>
      </c>
      <c r="C62" s="19">
        <v>11856</v>
      </c>
      <c r="D62" s="19">
        <v>8946</v>
      </c>
      <c r="E62" s="19">
        <v>5294</v>
      </c>
      <c r="F62" s="19">
        <v>12808</v>
      </c>
      <c r="G62" s="19">
        <v>12853</v>
      </c>
      <c r="H62" s="19">
        <v>4501</v>
      </c>
      <c r="I62" s="19">
        <v>1858</v>
      </c>
      <c r="J62" s="19">
        <v>2388</v>
      </c>
      <c r="K62" s="19">
        <v>767</v>
      </c>
      <c r="L62" s="19">
        <v>2175</v>
      </c>
      <c r="M62" s="19">
        <v>269</v>
      </c>
      <c r="N62" s="18">
        <v>483</v>
      </c>
    </row>
    <row r="63" spans="1:14" hidden="1">
      <c r="A63" s="23" t="s">
        <v>195</v>
      </c>
      <c r="B63" s="22">
        <v>3984</v>
      </c>
      <c r="C63" s="22">
        <v>7621</v>
      </c>
      <c r="D63" s="22">
        <v>4035</v>
      </c>
      <c r="E63" s="22">
        <v>3229</v>
      </c>
      <c r="F63" s="22">
        <v>3663</v>
      </c>
      <c r="G63" s="22">
        <v>1534</v>
      </c>
      <c r="H63" s="22">
        <v>170</v>
      </c>
      <c r="I63" s="22">
        <v>442</v>
      </c>
      <c r="J63" s="22">
        <v>590</v>
      </c>
      <c r="K63" s="22">
        <v>115</v>
      </c>
      <c r="L63" s="22">
        <v>177</v>
      </c>
      <c r="M63" s="22">
        <v>313</v>
      </c>
      <c r="N63" s="21">
        <v>459</v>
      </c>
    </row>
    <row r="64" spans="1:14" hidden="1">
      <c r="A64" s="20" t="s">
        <v>227</v>
      </c>
      <c r="B64" s="19">
        <v>209</v>
      </c>
      <c r="C64" s="19">
        <v>349</v>
      </c>
      <c r="D64" s="19">
        <v>176</v>
      </c>
      <c r="E64" s="19">
        <v>168</v>
      </c>
      <c r="F64" s="19">
        <v>112</v>
      </c>
      <c r="G64" s="19">
        <v>109</v>
      </c>
      <c r="H64" s="19">
        <v>56</v>
      </c>
      <c r="I64" s="19">
        <v>31</v>
      </c>
      <c r="J64" s="19">
        <v>138</v>
      </c>
      <c r="K64" s="19">
        <v>30</v>
      </c>
      <c r="L64" s="19">
        <v>56</v>
      </c>
      <c r="M64" s="19">
        <v>4</v>
      </c>
      <c r="N64" s="18">
        <v>315</v>
      </c>
    </row>
    <row r="65" spans="1:14" hidden="1">
      <c r="A65" s="23" t="s">
        <v>254</v>
      </c>
      <c r="B65" s="22">
        <v>3808</v>
      </c>
      <c r="C65" s="22">
        <v>772</v>
      </c>
      <c r="D65" s="22">
        <v>224</v>
      </c>
      <c r="E65" s="22">
        <v>563</v>
      </c>
      <c r="F65" s="22">
        <v>2511</v>
      </c>
      <c r="G65" s="22">
        <v>1255</v>
      </c>
      <c r="H65" s="22">
        <v>1034</v>
      </c>
      <c r="I65" s="22">
        <v>1153</v>
      </c>
      <c r="J65" s="22">
        <v>921</v>
      </c>
      <c r="K65" s="22">
        <v>260</v>
      </c>
      <c r="L65" s="22">
        <v>755</v>
      </c>
      <c r="M65" s="22">
        <v>243</v>
      </c>
      <c r="N65" s="21">
        <v>311</v>
      </c>
    </row>
    <row r="66" spans="1:14" hidden="1">
      <c r="A66" s="20" t="s">
        <v>139</v>
      </c>
      <c r="B66" s="19">
        <v>1213</v>
      </c>
      <c r="C66" s="19">
        <v>1174</v>
      </c>
      <c r="D66" s="19">
        <v>842</v>
      </c>
      <c r="E66" s="19">
        <v>355</v>
      </c>
      <c r="F66" s="19">
        <v>811</v>
      </c>
      <c r="G66" s="19">
        <v>389</v>
      </c>
      <c r="H66" s="19">
        <v>521</v>
      </c>
      <c r="I66" s="19">
        <v>423</v>
      </c>
      <c r="J66" s="19">
        <v>762</v>
      </c>
      <c r="K66" s="19">
        <v>654</v>
      </c>
      <c r="L66" s="19">
        <v>860</v>
      </c>
      <c r="M66" s="19">
        <v>603</v>
      </c>
      <c r="N66" s="18">
        <v>308</v>
      </c>
    </row>
    <row r="67" spans="1:14" hidden="1">
      <c r="A67" s="23" t="s">
        <v>342</v>
      </c>
      <c r="B67" s="22">
        <v>580</v>
      </c>
      <c r="C67" s="22">
        <v>552</v>
      </c>
      <c r="D67" s="22">
        <v>979</v>
      </c>
      <c r="E67" s="22">
        <v>719</v>
      </c>
      <c r="F67" s="22">
        <v>1483</v>
      </c>
      <c r="G67" s="22">
        <v>1490</v>
      </c>
      <c r="H67" s="22">
        <v>808</v>
      </c>
      <c r="I67" s="22">
        <v>1346</v>
      </c>
      <c r="J67" s="22">
        <v>889</v>
      </c>
      <c r="K67" s="22">
        <v>902</v>
      </c>
      <c r="L67" s="22">
        <v>335</v>
      </c>
      <c r="M67" s="22">
        <v>726</v>
      </c>
      <c r="N67" s="21">
        <v>296</v>
      </c>
    </row>
    <row r="68" spans="1:14" hidden="1">
      <c r="A68" s="20" t="s">
        <v>262</v>
      </c>
      <c r="B68" s="19">
        <v>261</v>
      </c>
      <c r="C68" s="19">
        <v>232</v>
      </c>
      <c r="D68" s="19">
        <v>214</v>
      </c>
      <c r="E68" s="19">
        <v>0</v>
      </c>
      <c r="F68" s="19">
        <v>595</v>
      </c>
      <c r="G68" s="19">
        <v>246</v>
      </c>
      <c r="H68" s="19">
        <v>0</v>
      </c>
      <c r="I68" s="19">
        <v>0</v>
      </c>
      <c r="J68" s="19">
        <v>453</v>
      </c>
      <c r="K68" s="19">
        <v>0</v>
      </c>
      <c r="L68" s="19">
        <v>0</v>
      </c>
      <c r="M68" s="19">
        <v>0</v>
      </c>
      <c r="N68" s="18">
        <v>230</v>
      </c>
    </row>
    <row r="69" spans="1:14" hidden="1">
      <c r="A69" s="23" t="s">
        <v>165</v>
      </c>
      <c r="B69" s="22">
        <v>310</v>
      </c>
      <c r="C69" s="22">
        <v>268</v>
      </c>
      <c r="D69" s="22">
        <v>34</v>
      </c>
      <c r="E69" s="22">
        <v>157</v>
      </c>
      <c r="F69" s="22">
        <v>668</v>
      </c>
      <c r="G69" s="22">
        <v>614</v>
      </c>
      <c r="H69" s="22">
        <v>605</v>
      </c>
      <c r="I69" s="22">
        <v>517</v>
      </c>
      <c r="J69" s="22">
        <v>406</v>
      </c>
      <c r="K69" s="22">
        <v>362</v>
      </c>
      <c r="L69" s="22">
        <v>355</v>
      </c>
      <c r="M69" s="22">
        <v>325</v>
      </c>
      <c r="N69" s="21">
        <v>219</v>
      </c>
    </row>
    <row r="70" spans="1:14" hidden="1">
      <c r="A70" s="20" t="s">
        <v>280</v>
      </c>
      <c r="B70" s="19">
        <v>191</v>
      </c>
      <c r="C70" s="19">
        <v>1196</v>
      </c>
      <c r="D70" s="19">
        <v>163</v>
      </c>
      <c r="E70" s="19">
        <v>353</v>
      </c>
      <c r="F70" s="19">
        <v>152</v>
      </c>
      <c r="G70" s="19">
        <v>485</v>
      </c>
      <c r="H70" s="19">
        <v>212</v>
      </c>
      <c r="I70" s="19">
        <v>670</v>
      </c>
      <c r="J70" s="19">
        <v>352</v>
      </c>
      <c r="K70" s="19">
        <v>53</v>
      </c>
      <c r="L70" s="19">
        <v>30</v>
      </c>
      <c r="M70" s="19">
        <v>287</v>
      </c>
      <c r="N70" s="18">
        <v>193</v>
      </c>
    </row>
    <row r="71" spans="1:14" hidden="1">
      <c r="A71" s="23" t="s">
        <v>252</v>
      </c>
      <c r="B71" s="22">
        <v>27427</v>
      </c>
      <c r="C71" s="22">
        <v>10629</v>
      </c>
      <c r="D71" s="22">
        <v>979</v>
      </c>
      <c r="E71" s="22">
        <v>81</v>
      </c>
      <c r="F71" s="22">
        <v>4622</v>
      </c>
      <c r="G71" s="22">
        <v>12121</v>
      </c>
      <c r="H71" s="22">
        <v>130</v>
      </c>
      <c r="I71" s="22">
        <v>0</v>
      </c>
      <c r="J71" s="22">
        <v>47</v>
      </c>
      <c r="K71" s="22">
        <v>69</v>
      </c>
      <c r="L71" s="22">
        <v>987</v>
      </c>
      <c r="M71" s="22">
        <v>252</v>
      </c>
      <c r="N71" s="21">
        <v>184</v>
      </c>
    </row>
    <row r="72" spans="1:14" hidden="1">
      <c r="A72" s="20" t="s">
        <v>220</v>
      </c>
      <c r="B72" s="19">
        <v>0</v>
      </c>
      <c r="C72" s="19">
        <v>104</v>
      </c>
      <c r="D72" s="19">
        <v>37</v>
      </c>
      <c r="E72" s="19">
        <v>2858</v>
      </c>
      <c r="F72" s="19">
        <v>4291</v>
      </c>
      <c r="G72" s="19">
        <v>376</v>
      </c>
      <c r="H72" s="19">
        <v>52</v>
      </c>
      <c r="I72" s="19">
        <v>39</v>
      </c>
      <c r="J72" s="19">
        <v>7401</v>
      </c>
      <c r="K72" s="19">
        <v>76</v>
      </c>
      <c r="L72" s="19">
        <v>49</v>
      </c>
      <c r="M72" s="19">
        <v>67</v>
      </c>
      <c r="N72" s="18">
        <v>168</v>
      </c>
    </row>
    <row r="73" spans="1:14" hidden="1">
      <c r="A73" s="23" t="s">
        <v>210</v>
      </c>
      <c r="B73" s="22">
        <v>99</v>
      </c>
      <c r="C73" s="22">
        <v>153</v>
      </c>
      <c r="D73" s="22">
        <v>171</v>
      </c>
      <c r="E73" s="22">
        <v>168</v>
      </c>
      <c r="F73" s="22">
        <v>199</v>
      </c>
      <c r="G73" s="22">
        <v>162</v>
      </c>
      <c r="H73" s="22">
        <v>312</v>
      </c>
      <c r="I73" s="22">
        <v>210</v>
      </c>
      <c r="J73" s="22">
        <v>34</v>
      </c>
      <c r="K73" s="22">
        <v>249</v>
      </c>
      <c r="L73" s="22">
        <v>182</v>
      </c>
      <c r="M73" s="22">
        <v>375</v>
      </c>
      <c r="N73" s="21">
        <v>165</v>
      </c>
    </row>
    <row r="74" spans="1:14" hidden="1">
      <c r="A74" s="20" t="s">
        <v>341</v>
      </c>
      <c r="B74" s="19">
        <v>0</v>
      </c>
      <c r="C74" s="19">
        <v>0</v>
      </c>
      <c r="D74" s="19">
        <v>0</v>
      </c>
      <c r="E74" s="19">
        <v>349</v>
      </c>
      <c r="F74" s="19">
        <v>64</v>
      </c>
      <c r="G74" s="19">
        <v>400</v>
      </c>
      <c r="H74" s="19">
        <v>473</v>
      </c>
      <c r="I74" s="19">
        <v>614</v>
      </c>
      <c r="J74" s="19">
        <v>559</v>
      </c>
      <c r="K74" s="19">
        <v>1138</v>
      </c>
      <c r="L74" s="19">
        <v>406</v>
      </c>
      <c r="M74" s="19">
        <v>292</v>
      </c>
      <c r="N74" s="18">
        <v>155</v>
      </c>
    </row>
    <row r="75" spans="1:14" hidden="1">
      <c r="A75" s="23" t="s">
        <v>184</v>
      </c>
      <c r="B75" s="22">
        <v>296</v>
      </c>
      <c r="C75" s="22">
        <v>342</v>
      </c>
      <c r="D75" s="22">
        <v>225</v>
      </c>
      <c r="E75" s="22">
        <v>224</v>
      </c>
      <c r="F75" s="22">
        <v>396</v>
      </c>
      <c r="G75" s="22">
        <v>390</v>
      </c>
      <c r="H75" s="22">
        <v>673</v>
      </c>
      <c r="I75" s="22">
        <v>495</v>
      </c>
      <c r="J75" s="22">
        <v>276</v>
      </c>
      <c r="K75" s="22">
        <v>392</v>
      </c>
      <c r="L75" s="22">
        <v>397</v>
      </c>
      <c r="M75" s="22">
        <v>25</v>
      </c>
      <c r="N75" s="21">
        <v>127</v>
      </c>
    </row>
    <row r="76" spans="1:14" hidden="1">
      <c r="A76" s="20" t="s">
        <v>120</v>
      </c>
      <c r="B76" s="19">
        <v>38</v>
      </c>
      <c r="C76" s="19">
        <v>211</v>
      </c>
      <c r="D76" s="19">
        <v>4</v>
      </c>
      <c r="E76" s="19">
        <v>8</v>
      </c>
      <c r="F76" s="19">
        <v>165</v>
      </c>
      <c r="G76" s="19">
        <v>7</v>
      </c>
      <c r="H76" s="19">
        <v>91</v>
      </c>
      <c r="I76" s="19">
        <v>19</v>
      </c>
      <c r="J76" s="19">
        <v>0</v>
      </c>
      <c r="K76" s="19">
        <v>110</v>
      </c>
      <c r="L76" s="19">
        <v>265</v>
      </c>
      <c r="M76" s="19">
        <v>0</v>
      </c>
      <c r="N76" s="18">
        <v>123</v>
      </c>
    </row>
    <row r="77" spans="1:14" hidden="1">
      <c r="A77" s="23" t="s">
        <v>199</v>
      </c>
      <c r="B77" s="22">
        <v>39</v>
      </c>
      <c r="C77" s="22">
        <v>28</v>
      </c>
      <c r="D77" s="22">
        <v>22</v>
      </c>
      <c r="E77" s="22">
        <v>6</v>
      </c>
      <c r="F77" s="22">
        <v>2</v>
      </c>
      <c r="G77" s="22">
        <v>47</v>
      </c>
      <c r="H77" s="22">
        <v>18</v>
      </c>
      <c r="I77" s="22">
        <v>48</v>
      </c>
      <c r="J77" s="22">
        <v>103</v>
      </c>
      <c r="K77" s="22">
        <v>67</v>
      </c>
      <c r="L77" s="22">
        <v>133</v>
      </c>
      <c r="M77" s="22">
        <v>113</v>
      </c>
      <c r="N77" s="21">
        <v>114</v>
      </c>
    </row>
    <row r="78" spans="1:14" hidden="1">
      <c r="A78" s="20" t="s">
        <v>141</v>
      </c>
      <c r="B78" s="19">
        <v>2</v>
      </c>
      <c r="C78" s="19">
        <v>16</v>
      </c>
      <c r="D78" s="19">
        <v>61</v>
      </c>
      <c r="E78" s="19">
        <v>27</v>
      </c>
      <c r="F78" s="19">
        <v>0</v>
      </c>
      <c r="G78" s="19">
        <v>31</v>
      </c>
      <c r="H78" s="19">
        <v>187</v>
      </c>
      <c r="I78" s="19">
        <v>14</v>
      </c>
      <c r="J78" s="19">
        <v>1</v>
      </c>
      <c r="K78" s="19">
        <v>111</v>
      </c>
      <c r="L78" s="19">
        <v>1</v>
      </c>
      <c r="M78" s="19">
        <v>16</v>
      </c>
      <c r="N78" s="18">
        <v>113</v>
      </c>
    </row>
    <row r="79" spans="1:14" hidden="1">
      <c r="A79" s="23" t="s">
        <v>174</v>
      </c>
      <c r="B79" s="22">
        <v>500</v>
      </c>
      <c r="C79" s="22">
        <v>109</v>
      </c>
      <c r="D79" s="22">
        <v>1844</v>
      </c>
      <c r="E79" s="22">
        <v>9</v>
      </c>
      <c r="F79" s="22">
        <v>437</v>
      </c>
      <c r="G79" s="22">
        <v>1916</v>
      </c>
      <c r="H79" s="22">
        <v>784</v>
      </c>
      <c r="I79" s="22">
        <v>997</v>
      </c>
      <c r="J79" s="22">
        <v>1149</v>
      </c>
      <c r="K79" s="22">
        <v>176</v>
      </c>
      <c r="L79" s="22">
        <v>171</v>
      </c>
      <c r="M79" s="22">
        <v>3214</v>
      </c>
      <c r="N79" s="21">
        <v>107</v>
      </c>
    </row>
    <row r="80" spans="1:14" hidden="1">
      <c r="A80" s="20" t="s">
        <v>257</v>
      </c>
      <c r="B80" s="19">
        <v>3502</v>
      </c>
      <c r="C80" s="19">
        <v>1625</v>
      </c>
      <c r="D80" s="19">
        <v>2309</v>
      </c>
      <c r="E80" s="19">
        <v>93</v>
      </c>
      <c r="F80" s="19">
        <v>2146</v>
      </c>
      <c r="G80" s="19">
        <v>1305</v>
      </c>
      <c r="H80" s="19">
        <v>486</v>
      </c>
      <c r="I80" s="19">
        <v>0</v>
      </c>
      <c r="J80" s="19">
        <v>589</v>
      </c>
      <c r="K80" s="19">
        <v>813</v>
      </c>
      <c r="L80" s="19">
        <v>895</v>
      </c>
      <c r="M80" s="19">
        <v>1706</v>
      </c>
      <c r="N80" s="18">
        <v>97</v>
      </c>
    </row>
    <row r="81" spans="1:14" hidden="1">
      <c r="A81" s="23" t="s">
        <v>340</v>
      </c>
      <c r="B81" s="22">
        <v>231</v>
      </c>
      <c r="C81" s="22">
        <v>292</v>
      </c>
      <c r="D81" s="22">
        <v>509</v>
      </c>
      <c r="E81" s="22">
        <v>0</v>
      </c>
      <c r="F81" s="22">
        <v>998</v>
      </c>
      <c r="G81" s="22">
        <v>804</v>
      </c>
      <c r="H81" s="22">
        <v>0</v>
      </c>
      <c r="I81" s="22">
        <v>381</v>
      </c>
      <c r="J81" s="22">
        <v>396</v>
      </c>
      <c r="K81" s="22">
        <v>200</v>
      </c>
      <c r="L81" s="22">
        <v>189</v>
      </c>
      <c r="M81" s="22">
        <v>100</v>
      </c>
      <c r="N81" s="21">
        <v>81</v>
      </c>
    </row>
    <row r="82" spans="1:14" hidden="1">
      <c r="A82" s="20" t="s">
        <v>196</v>
      </c>
      <c r="B82" s="19">
        <v>0</v>
      </c>
      <c r="C82" s="19">
        <v>84</v>
      </c>
      <c r="D82" s="19">
        <v>156</v>
      </c>
      <c r="E82" s="19">
        <v>0</v>
      </c>
      <c r="F82" s="19">
        <v>29</v>
      </c>
      <c r="G82" s="19">
        <v>153</v>
      </c>
      <c r="H82" s="19">
        <v>235</v>
      </c>
      <c r="I82" s="19">
        <v>0</v>
      </c>
      <c r="J82" s="19">
        <v>165</v>
      </c>
      <c r="K82" s="19">
        <v>122</v>
      </c>
      <c r="L82" s="19">
        <v>140</v>
      </c>
      <c r="M82" s="19">
        <v>125</v>
      </c>
      <c r="N82" s="18">
        <v>66</v>
      </c>
    </row>
    <row r="83" spans="1:14" hidden="1">
      <c r="A83" s="23" t="s">
        <v>178</v>
      </c>
      <c r="B83" s="22">
        <v>0</v>
      </c>
      <c r="C83" s="22">
        <v>0</v>
      </c>
      <c r="D83" s="22">
        <v>0</v>
      </c>
      <c r="E83" s="22">
        <v>0</v>
      </c>
      <c r="F83" s="22">
        <v>0</v>
      </c>
      <c r="G83" s="22">
        <v>787</v>
      </c>
      <c r="H83" s="22">
        <v>0</v>
      </c>
      <c r="I83" s="22">
        <v>1736</v>
      </c>
      <c r="J83" s="22">
        <v>35</v>
      </c>
      <c r="K83" s="22">
        <v>0</v>
      </c>
      <c r="L83" s="22">
        <v>103</v>
      </c>
      <c r="M83" s="22">
        <v>537</v>
      </c>
      <c r="N83" s="21">
        <v>62</v>
      </c>
    </row>
    <row r="84" spans="1:14" hidden="1">
      <c r="A84" s="20" t="s">
        <v>339</v>
      </c>
      <c r="B84" s="19">
        <v>54</v>
      </c>
      <c r="C84" s="19">
        <v>7</v>
      </c>
      <c r="D84" s="19">
        <v>70</v>
      </c>
      <c r="E84" s="19">
        <v>196</v>
      </c>
      <c r="F84" s="19">
        <v>190</v>
      </c>
      <c r="G84" s="19">
        <v>124</v>
      </c>
      <c r="H84" s="19">
        <v>146</v>
      </c>
      <c r="I84" s="19">
        <v>115</v>
      </c>
      <c r="J84" s="19">
        <v>54</v>
      </c>
      <c r="K84" s="19">
        <v>21</v>
      </c>
      <c r="L84" s="19">
        <v>46</v>
      </c>
      <c r="M84" s="19">
        <v>18</v>
      </c>
      <c r="N84" s="18">
        <v>55</v>
      </c>
    </row>
    <row r="85" spans="1:14" hidden="1">
      <c r="A85" s="23" t="s">
        <v>239</v>
      </c>
      <c r="B85" s="22">
        <v>28</v>
      </c>
      <c r="C85" s="22">
        <v>1</v>
      </c>
      <c r="D85" s="22">
        <v>0</v>
      </c>
      <c r="E85" s="22">
        <v>0</v>
      </c>
      <c r="F85" s="22">
        <v>1</v>
      </c>
      <c r="G85" s="22">
        <v>1</v>
      </c>
      <c r="H85" s="22">
        <v>0</v>
      </c>
      <c r="I85" s="22">
        <v>12</v>
      </c>
      <c r="J85" s="22">
        <v>0</v>
      </c>
      <c r="K85" s="22">
        <v>5</v>
      </c>
      <c r="L85" s="22">
        <v>0</v>
      </c>
      <c r="M85" s="22">
        <v>0</v>
      </c>
      <c r="N85" s="21">
        <v>53</v>
      </c>
    </row>
    <row r="86" spans="1:14" hidden="1">
      <c r="A86" s="20" t="s">
        <v>166</v>
      </c>
      <c r="B86" s="19">
        <v>156</v>
      </c>
      <c r="C86" s="19">
        <v>0</v>
      </c>
      <c r="D86" s="19">
        <v>0</v>
      </c>
      <c r="E86" s="19">
        <v>0</v>
      </c>
      <c r="F86" s="19">
        <v>26</v>
      </c>
      <c r="G86" s="19">
        <v>0</v>
      </c>
      <c r="H86" s="19">
        <v>0</v>
      </c>
      <c r="I86" s="19">
        <v>0</v>
      </c>
      <c r="J86" s="19">
        <v>0</v>
      </c>
      <c r="K86" s="19">
        <v>23</v>
      </c>
      <c r="L86" s="19">
        <v>0</v>
      </c>
      <c r="M86" s="19">
        <v>0</v>
      </c>
      <c r="N86" s="18">
        <v>44</v>
      </c>
    </row>
    <row r="87" spans="1:14" hidden="1">
      <c r="A87" s="23" t="s">
        <v>338</v>
      </c>
      <c r="B87" s="22">
        <v>0</v>
      </c>
      <c r="C87" s="22">
        <v>0</v>
      </c>
      <c r="D87" s="22">
        <v>0</v>
      </c>
      <c r="E87" s="22">
        <v>0</v>
      </c>
      <c r="F87" s="22">
        <v>0</v>
      </c>
      <c r="G87" s="22">
        <v>54</v>
      </c>
      <c r="H87" s="22">
        <v>13</v>
      </c>
      <c r="I87" s="22">
        <v>0</v>
      </c>
      <c r="J87" s="22">
        <v>24</v>
      </c>
      <c r="K87" s="22">
        <v>0</v>
      </c>
      <c r="L87" s="22">
        <v>59</v>
      </c>
      <c r="M87" s="22">
        <v>46</v>
      </c>
      <c r="N87" s="21">
        <v>43</v>
      </c>
    </row>
    <row r="88" spans="1:14" hidden="1">
      <c r="A88" s="20" t="s">
        <v>250</v>
      </c>
      <c r="B88" s="19">
        <v>50</v>
      </c>
      <c r="C88" s="19">
        <v>74</v>
      </c>
      <c r="D88" s="19">
        <v>169</v>
      </c>
      <c r="E88" s="19">
        <v>0</v>
      </c>
      <c r="F88" s="19">
        <v>0</v>
      </c>
      <c r="G88" s="19">
        <v>30</v>
      </c>
      <c r="H88" s="19">
        <v>17</v>
      </c>
      <c r="I88" s="19">
        <v>0</v>
      </c>
      <c r="J88" s="19">
        <v>18</v>
      </c>
      <c r="K88" s="19">
        <v>33</v>
      </c>
      <c r="L88" s="19">
        <v>30</v>
      </c>
      <c r="M88" s="19">
        <v>0</v>
      </c>
      <c r="N88" s="18">
        <v>40</v>
      </c>
    </row>
    <row r="89" spans="1:14" hidden="1">
      <c r="A89" s="23" t="s">
        <v>246</v>
      </c>
      <c r="B89" s="22">
        <v>9</v>
      </c>
      <c r="C89" s="22">
        <v>389</v>
      </c>
      <c r="D89" s="22">
        <v>120554</v>
      </c>
      <c r="E89" s="22">
        <v>3</v>
      </c>
      <c r="F89" s="22">
        <v>68</v>
      </c>
      <c r="G89" s="22">
        <v>104</v>
      </c>
      <c r="H89" s="22">
        <v>2</v>
      </c>
      <c r="I89" s="22">
        <v>0</v>
      </c>
      <c r="J89" s="22">
        <v>2</v>
      </c>
      <c r="K89" s="22">
        <v>0</v>
      </c>
      <c r="L89" s="22">
        <v>11</v>
      </c>
      <c r="M89" s="22">
        <v>0</v>
      </c>
      <c r="N89" s="21">
        <v>38</v>
      </c>
    </row>
    <row r="90" spans="1:14" hidden="1">
      <c r="A90" s="20" t="s">
        <v>213</v>
      </c>
      <c r="B90" s="19">
        <v>0</v>
      </c>
      <c r="C90" s="19">
        <v>3177</v>
      </c>
      <c r="D90" s="19">
        <v>0</v>
      </c>
      <c r="E90" s="19">
        <v>0</v>
      </c>
      <c r="F90" s="19">
        <v>13099</v>
      </c>
      <c r="G90" s="19">
        <v>0</v>
      </c>
      <c r="H90" s="19">
        <v>193</v>
      </c>
      <c r="I90" s="19">
        <v>2016</v>
      </c>
      <c r="J90" s="19">
        <v>3</v>
      </c>
      <c r="K90" s="19">
        <v>239</v>
      </c>
      <c r="L90" s="19">
        <v>0</v>
      </c>
      <c r="M90" s="19">
        <v>227</v>
      </c>
      <c r="N90" s="18">
        <v>31</v>
      </c>
    </row>
    <row r="91" spans="1:14" hidden="1">
      <c r="A91" s="23" t="s">
        <v>149</v>
      </c>
      <c r="B91" s="22">
        <v>37</v>
      </c>
      <c r="C91" s="22">
        <v>17</v>
      </c>
      <c r="D91" s="22">
        <v>43</v>
      </c>
      <c r="E91" s="22">
        <v>64</v>
      </c>
      <c r="F91" s="22">
        <v>50</v>
      </c>
      <c r="G91" s="22">
        <v>35</v>
      </c>
      <c r="H91" s="22">
        <v>88</v>
      </c>
      <c r="I91" s="22">
        <v>0</v>
      </c>
      <c r="J91" s="22">
        <v>24</v>
      </c>
      <c r="K91" s="22">
        <v>25</v>
      </c>
      <c r="L91" s="22">
        <v>30</v>
      </c>
      <c r="M91" s="22">
        <v>27</v>
      </c>
      <c r="N91" s="21">
        <v>29</v>
      </c>
    </row>
    <row r="92" spans="1:14" hidden="1">
      <c r="A92" s="20" t="s">
        <v>218</v>
      </c>
      <c r="B92" s="19">
        <v>1053</v>
      </c>
      <c r="C92" s="19">
        <v>23</v>
      </c>
      <c r="D92" s="19">
        <v>17</v>
      </c>
      <c r="E92" s="19">
        <v>14</v>
      </c>
      <c r="F92" s="19">
        <v>33314</v>
      </c>
      <c r="G92" s="19">
        <v>1</v>
      </c>
      <c r="H92" s="19">
        <v>33</v>
      </c>
      <c r="I92" s="19">
        <v>18</v>
      </c>
      <c r="J92" s="19">
        <v>4</v>
      </c>
      <c r="K92" s="19">
        <v>32</v>
      </c>
      <c r="L92" s="19">
        <v>4</v>
      </c>
      <c r="M92" s="19">
        <v>0</v>
      </c>
      <c r="N92" s="18">
        <v>26</v>
      </c>
    </row>
    <row r="93" spans="1:14" hidden="1">
      <c r="A93" s="23" t="s">
        <v>129</v>
      </c>
      <c r="B93" s="22">
        <v>16</v>
      </c>
      <c r="C93" s="22">
        <v>6</v>
      </c>
      <c r="D93" s="22">
        <v>1706</v>
      </c>
      <c r="E93" s="22">
        <v>179</v>
      </c>
      <c r="F93" s="22">
        <v>35</v>
      </c>
      <c r="G93" s="22">
        <v>335</v>
      </c>
      <c r="H93" s="22">
        <v>0</v>
      </c>
      <c r="I93" s="22">
        <v>1</v>
      </c>
      <c r="J93" s="22">
        <v>122</v>
      </c>
      <c r="K93" s="22">
        <v>0</v>
      </c>
      <c r="L93" s="22">
        <v>28</v>
      </c>
      <c r="M93" s="22">
        <v>43</v>
      </c>
      <c r="N93" s="21">
        <v>24</v>
      </c>
    </row>
    <row r="94" spans="1:14" hidden="1">
      <c r="A94" s="20" t="s">
        <v>337</v>
      </c>
      <c r="B94" s="19">
        <v>21</v>
      </c>
      <c r="C94" s="19">
        <v>35</v>
      </c>
      <c r="D94" s="19">
        <v>58</v>
      </c>
      <c r="E94" s="19">
        <v>39</v>
      </c>
      <c r="F94" s="19">
        <v>53</v>
      </c>
      <c r="G94" s="19">
        <v>129</v>
      </c>
      <c r="H94" s="19">
        <v>19</v>
      </c>
      <c r="I94" s="19">
        <v>29</v>
      </c>
      <c r="J94" s="19">
        <v>43</v>
      </c>
      <c r="K94" s="19">
        <v>122</v>
      </c>
      <c r="L94" s="19">
        <v>111</v>
      </c>
      <c r="M94" s="19">
        <v>92</v>
      </c>
      <c r="N94" s="18">
        <v>24</v>
      </c>
    </row>
    <row r="95" spans="1:14" hidden="1">
      <c r="A95" s="23" t="s">
        <v>157</v>
      </c>
      <c r="B95" s="22">
        <v>0</v>
      </c>
      <c r="C95" s="22">
        <v>2</v>
      </c>
      <c r="D95" s="22">
        <v>0</v>
      </c>
      <c r="E95" s="22">
        <v>10</v>
      </c>
      <c r="F95" s="22">
        <v>0</v>
      </c>
      <c r="G95" s="22">
        <v>0</v>
      </c>
      <c r="H95" s="22">
        <v>0</v>
      </c>
      <c r="I95" s="22">
        <v>5</v>
      </c>
      <c r="J95" s="22">
        <v>0</v>
      </c>
      <c r="K95" s="22">
        <v>0</v>
      </c>
      <c r="L95" s="22">
        <v>1</v>
      </c>
      <c r="M95" s="22">
        <v>0</v>
      </c>
      <c r="N95" s="21">
        <v>16</v>
      </c>
    </row>
    <row r="96" spans="1:14" hidden="1">
      <c r="A96" s="20" t="s">
        <v>266</v>
      </c>
      <c r="B96" s="19">
        <v>1787</v>
      </c>
      <c r="C96" s="19">
        <v>426</v>
      </c>
      <c r="D96" s="19">
        <v>226</v>
      </c>
      <c r="E96" s="19">
        <v>109</v>
      </c>
      <c r="F96" s="19">
        <v>41</v>
      </c>
      <c r="G96" s="19">
        <v>922</v>
      </c>
      <c r="H96" s="19">
        <v>155</v>
      </c>
      <c r="I96" s="19">
        <v>403</v>
      </c>
      <c r="J96" s="19">
        <v>0</v>
      </c>
      <c r="K96" s="19">
        <v>240</v>
      </c>
      <c r="L96" s="19">
        <v>44</v>
      </c>
      <c r="M96" s="19">
        <v>88</v>
      </c>
      <c r="N96" s="18">
        <v>14</v>
      </c>
    </row>
    <row r="97" spans="1:14" hidden="1">
      <c r="A97" s="23" t="s">
        <v>260</v>
      </c>
      <c r="B97" s="22">
        <v>9</v>
      </c>
      <c r="C97" s="22">
        <v>4</v>
      </c>
      <c r="D97" s="22">
        <v>16</v>
      </c>
      <c r="E97" s="22">
        <v>0</v>
      </c>
      <c r="F97" s="22">
        <v>0</v>
      </c>
      <c r="G97" s="22">
        <v>0</v>
      </c>
      <c r="H97" s="22">
        <v>0</v>
      </c>
      <c r="I97" s="22">
        <v>0</v>
      </c>
      <c r="J97" s="22">
        <v>0</v>
      </c>
      <c r="K97" s="22">
        <v>31</v>
      </c>
      <c r="L97" s="22">
        <v>0</v>
      </c>
      <c r="M97" s="22">
        <v>8</v>
      </c>
      <c r="N97" s="21">
        <v>14</v>
      </c>
    </row>
    <row r="98" spans="1:14" hidden="1">
      <c r="A98" s="20" t="s">
        <v>187</v>
      </c>
      <c r="B98" s="19">
        <v>109</v>
      </c>
      <c r="C98" s="19">
        <v>147</v>
      </c>
      <c r="D98" s="19">
        <v>0</v>
      </c>
      <c r="E98" s="19">
        <v>0</v>
      </c>
      <c r="F98" s="19">
        <v>16</v>
      </c>
      <c r="G98" s="19">
        <v>10</v>
      </c>
      <c r="H98" s="19">
        <v>90</v>
      </c>
      <c r="I98" s="19">
        <v>34</v>
      </c>
      <c r="J98" s="19">
        <v>18</v>
      </c>
      <c r="K98" s="19">
        <v>0</v>
      </c>
      <c r="L98" s="19">
        <v>16</v>
      </c>
      <c r="M98" s="19">
        <v>18</v>
      </c>
      <c r="N98" s="18">
        <v>14</v>
      </c>
    </row>
    <row r="99" spans="1:14" hidden="1">
      <c r="A99" s="23" t="s">
        <v>147</v>
      </c>
      <c r="B99" s="22">
        <v>13</v>
      </c>
      <c r="C99" s="22">
        <v>22</v>
      </c>
      <c r="D99" s="22">
        <v>11</v>
      </c>
      <c r="E99" s="22">
        <v>19</v>
      </c>
      <c r="F99" s="22">
        <v>17</v>
      </c>
      <c r="G99" s="22">
        <v>22</v>
      </c>
      <c r="H99" s="22">
        <v>0</v>
      </c>
      <c r="I99" s="22">
        <v>15</v>
      </c>
      <c r="J99" s="22">
        <v>0</v>
      </c>
      <c r="K99" s="22">
        <v>26</v>
      </c>
      <c r="L99" s="22">
        <v>22</v>
      </c>
      <c r="M99" s="22">
        <v>9</v>
      </c>
      <c r="N99" s="21">
        <v>9</v>
      </c>
    </row>
    <row r="100" spans="1:14" hidden="1">
      <c r="A100" s="20" t="s">
        <v>145</v>
      </c>
      <c r="B100" s="19">
        <v>173</v>
      </c>
      <c r="C100" s="19">
        <v>818</v>
      </c>
      <c r="D100" s="19">
        <v>0</v>
      </c>
      <c r="E100" s="19">
        <v>37</v>
      </c>
      <c r="F100" s="19">
        <v>33</v>
      </c>
      <c r="G100" s="19">
        <v>0</v>
      </c>
      <c r="H100" s="19">
        <v>0</v>
      </c>
      <c r="I100" s="19">
        <v>0</v>
      </c>
      <c r="J100" s="19">
        <v>0</v>
      </c>
      <c r="K100" s="19">
        <v>0</v>
      </c>
      <c r="L100" s="19">
        <v>0</v>
      </c>
      <c r="M100" s="19">
        <v>0</v>
      </c>
      <c r="N100" s="18">
        <v>7</v>
      </c>
    </row>
    <row r="101" spans="1:14" hidden="1">
      <c r="A101" s="23" t="s">
        <v>275</v>
      </c>
      <c r="B101" s="22">
        <v>52</v>
      </c>
      <c r="C101" s="22">
        <v>544</v>
      </c>
      <c r="D101" s="22">
        <v>1745</v>
      </c>
      <c r="E101" s="22">
        <v>86</v>
      </c>
      <c r="F101" s="22">
        <v>212</v>
      </c>
      <c r="G101" s="22">
        <v>26</v>
      </c>
      <c r="H101" s="22">
        <v>80</v>
      </c>
      <c r="I101" s="22">
        <v>177</v>
      </c>
      <c r="J101" s="22">
        <v>16</v>
      </c>
      <c r="K101" s="22">
        <v>356</v>
      </c>
      <c r="L101" s="22">
        <v>118</v>
      </c>
      <c r="M101" s="22">
        <v>0</v>
      </c>
      <c r="N101" s="21">
        <v>4</v>
      </c>
    </row>
    <row r="102" spans="1:14" hidden="1">
      <c r="A102" s="20" t="s">
        <v>212</v>
      </c>
      <c r="B102" s="19">
        <v>136</v>
      </c>
      <c r="C102" s="19">
        <v>188</v>
      </c>
      <c r="D102" s="19">
        <v>0</v>
      </c>
      <c r="E102" s="19">
        <v>0</v>
      </c>
      <c r="F102" s="19">
        <v>7402</v>
      </c>
      <c r="G102" s="19">
        <v>24</v>
      </c>
      <c r="H102" s="19">
        <v>0</v>
      </c>
      <c r="I102" s="19">
        <v>0</v>
      </c>
      <c r="J102" s="19">
        <v>147</v>
      </c>
      <c r="K102" s="19">
        <v>75</v>
      </c>
      <c r="L102" s="19">
        <v>22</v>
      </c>
      <c r="M102" s="19">
        <v>34</v>
      </c>
      <c r="N102" s="18">
        <v>4</v>
      </c>
    </row>
    <row r="103" spans="1:14" hidden="1">
      <c r="A103" s="23" t="s">
        <v>190</v>
      </c>
      <c r="B103" s="22">
        <v>28</v>
      </c>
      <c r="C103" s="22">
        <v>5</v>
      </c>
      <c r="D103" s="22">
        <v>24</v>
      </c>
      <c r="E103" s="22">
        <v>99</v>
      </c>
      <c r="F103" s="22">
        <v>0</v>
      </c>
      <c r="G103" s="22">
        <v>39</v>
      </c>
      <c r="H103" s="22">
        <v>224</v>
      </c>
      <c r="I103" s="22">
        <v>8</v>
      </c>
      <c r="J103" s="22">
        <v>3</v>
      </c>
      <c r="K103" s="22">
        <v>1</v>
      </c>
      <c r="L103" s="22">
        <v>1</v>
      </c>
      <c r="M103" s="22">
        <v>11</v>
      </c>
      <c r="N103" s="21">
        <v>2</v>
      </c>
    </row>
    <row r="104" spans="1:14" hidden="1">
      <c r="A104" s="20" t="s">
        <v>208</v>
      </c>
      <c r="B104" s="19">
        <v>0</v>
      </c>
      <c r="C104" s="19">
        <v>8</v>
      </c>
      <c r="D104" s="19">
        <v>0</v>
      </c>
      <c r="E104" s="19">
        <v>0</v>
      </c>
      <c r="F104" s="19">
        <v>0</v>
      </c>
      <c r="G104" s="19">
        <v>0</v>
      </c>
      <c r="H104" s="19">
        <v>0</v>
      </c>
      <c r="I104" s="19">
        <v>0</v>
      </c>
      <c r="J104" s="19">
        <v>27</v>
      </c>
      <c r="K104" s="19">
        <v>43</v>
      </c>
      <c r="L104" s="19">
        <v>0</v>
      </c>
      <c r="M104" s="19">
        <v>44</v>
      </c>
      <c r="N104" s="18">
        <v>1</v>
      </c>
    </row>
    <row r="105" spans="1:14" hidden="1">
      <c r="A105" s="23" t="s">
        <v>222</v>
      </c>
      <c r="B105" s="22">
        <v>0</v>
      </c>
      <c r="C105" s="22">
        <v>38</v>
      </c>
      <c r="D105" s="22">
        <v>23</v>
      </c>
      <c r="E105" s="22">
        <v>5</v>
      </c>
      <c r="F105" s="22">
        <v>5</v>
      </c>
      <c r="G105" s="22">
        <v>0</v>
      </c>
      <c r="H105" s="22">
        <v>0</v>
      </c>
      <c r="I105" s="22">
        <v>0</v>
      </c>
      <c r="J105" s="22">
        <v>9</v>
      </c>
      <c r="K105" s="22">
        <v>0</v>
      </c>
      <c r="L105" s="22">
        <v>1</v>
      </c>
      <c r="M105" s="22">
        <v>0</v>
      </c>
      <c r="N105" s="21">
        <v>1</v>
      </c>
    </row>
    <row r="106" spans="1:14" hidden="1">
      <c r="A106" s="20" t="s">
        <v>336</v>
      </c>
      <c r="B106" s="19">
        <v>0</v>
      </c>
      <c r="C106" s="19">
        <v>0</v>
      </c>
      <c r="D106" s="19">
        <v>0</v>
      </c>
      <c r="E106" s="19">
        <v>0</v>
      </c>
      <c r="F106" s="19">
        <v>0</v>
      </c>
      <c r="G106" s="19">
        <v>254</v>
      </c>
      <c r="H106" s="19">
        <v>0</v>
      </c>
      <c r="I106" s="19">
        <v>0</v>
      </c>
      <c r="J106" s="19">
        <v>0</v>
      </c>
      <c r="K106" s="19">
        <v>4</v>
      </c>
      <c r="L106" s="19">
        <v>0</v>
      </c>
      <c r="M106" s="19">
        <v>0</v>
      </c>
      <c r="N106" s="18">
        <v>1</v>
      </c>
    </row>
    <row r="107" spans="1:14" hidden="1">
      <c r="A107" s="23" t="s">
        <v>230</v>
      </c>
      <c r="B107" s="22">
        <v>374</v>
      </c>
      <c r="C107" s="22">
        <v>30</v>
      </c>
      <c r="D107" s="22">
        <v>0</v>
      </c>
      <c r="E107" s="22">
        <v>58</v>
      </c>
      <c r="F107" s="22">
        <v>0</v>
      </c>
      <c r="G107" s="22">
        <v>0</v>
      </c>
      <c r="H107" s="22">
        <v>0</v>
      </c>
      <c r="I107" s="22">
        <v>0</v>
      </c>
      <c r="J107" s="22">
        <v>118</v>
      </c>
      <c r="K107" s="22">
        <v>113</v>
      </c>
      <c r="L107" s="22">
        <v>0</v>
      </c>
      <c r="M107" s="22">
        <v>0</v>
      </c>
      <c r="N107" s="21">
        <v>1</v>
      </c>
    </row>
    <row r="108" spans="1:14" hidden="1">
      <c r="A108" s="20" t="s">
        <v>197</v>
      </c>
      <c r="B108" s="19">
        <v>0</v>
      </c>
      <c r="C108" s="19">
        <v>0</v>
      </c>
      <c r="D108" s="19">
        <v>4</v>
      </c>
      <c r="E108" s="19">
        <v>0</v>
      </c>
      <c r="F108" s="19">
        <v>0</v>
      </c>
      <c r="G108" s="19">
        <v>0</v>
      </c>
      <c r="H108" s="19">
        <v>0</v>
      </c>
      <c r="I108" s="19">
        <v>0</v>
      </c>
      <c r="J108" s="19">
        <v>0</v>
      </c>
      <c r="K108" s="19">
        <v>0</v>
      </c>
      <c r="L108" s="19">
        <v>0</v>
      </c>
      <c r="M108" s="19">
        <v>0</v>
      </c>
      <c r="N108" s="18">
        <v>1</v>
      </c>
    </row>
    <row r="109" spans="1:14" hidden="1">
      <c r="A109" s="23" t="s">
        <v>335</v>
      </c>
      <c r="B109" s="22">
        <v>0</v>
      </c>
      <c r="C109" s="22">
        <v>0</v>
      </c>
      <c r="D109" s="22">
        <v>0</v>
      </c>
      <c r="E109" s="22">
        <v>0</v>
      </c>
      <c r="F109" s="22">
        <v>0</v>
      </c>
      <c r="G109" s="22">
        <v>0</v>
      </c>
      <c r="H109" s="22">
        <v>0</v>
      </c>
      <c r="I109" s="22">
        <v>0</v>
      </c>
      <c r="J109" s="22">
        <v>0</v>
      </c>
      <c r="K109" s="22">
        <v>11</v>
      </c>
      <c r="L109" s="22">
        <v>0</v>
      </c>
      <c r="M109" s="22">
        <v>0</v>
      </c>
      <c r="N109" s="21">
        <v>0</v>
      </c>
    </row>
    <row r="110" spans="1:14" hidden="1">
      <c r="A110" s="20" t="s">
        <v>228</v>
      </c>
      <c r="B110" s="19">
        <v>0</v>
      </c>
      <c r="C110" s="19">
        <v>0</v>
      </c>
      <c r="D110" s="19">
        <v>0</v>
      </c>
      <c r="E110" s="19">
        <v>0</v>
      </c>
      <c r="F110" s="19">
        <v>0</v>
      </c>
      <c r="G110" s="19">
        <v>0</v>
      </c>
      <c r="H110" s="19">
        <v>0</v>
      </c>
      <c r="I110" s="19">
        <v>0</v>
      </c>
      <c r="J110" s="19">
        <v>0</v>
      </c>
      <c r="K110" s="19">
        <v>0</v>
      </c>
      <c r="L110" s="19">
        <v>0</v>
      </c>
      <c r="M110" s="19">
        <v>0</v>
      </c>
      <c r="N110" s="18">
        <v>0</v>
      </c>
    </row>
    <row r="111" spans="1:14" hidden="1">
      <c r="A111" s="23" t="s">
        <v>334</v>
      </c>
      <c r="B111" s="22">
        <v>0</v>
      </c>
      <c r="C111" s="22">
        <v>2</v>
      </c>
      <c r="D111" s="22">
        <v>0</v>
      </c>
      <c r="E111" s="22">
        <v>16</v>
      </c>
      <c r="F111" s="22">
        <v>11</v>
      </c>
      <c r="G111" s="22">
        <v>7</v>
      </c>
      <c r="H111" s="22">
        <v>24</v>
      </c>
      <c r="I111" s="22">
        <v>20</v>
      </c>
      <c r="J111" s="22">
        <v>44</v>
      </c>
      <c r="K111" s="22">
        <v>54</v>
      </c>
      <c r="L111" s="22">
        <v>27</v>
      </c>
      <c r="M111" s="22">
        <v>10</v>
      </c>
      <c r="N111" s="21">
        <v>0</v>
      </c>
    </row>
    <row r="112" spans="1:14" hidden="1">
      <c r="A112" s="20" t="s">
        <v>248</v>
      </c>
      <c r="B112" s="19">
        <v>0</v>
      </c>
      <c r="C112" s="19">
        <v>4</v>
      </c>
      <c r="D112" s="19">
        <v>68</v>
      </c>
      <c r="E112" s="19">
        <v>0</v>
      </c>
      <c r="F112" s="19">
        <v>1</v>
      </c>
      <c r="G112" s="19">
        <v>580</v>
      </c>
      <c r="H112" s="19">
        <v>160</v>
      </c>
      <c r="I112" s="19">
        <v>1</v>
      </c>
      <c r="J112" s="19">
        <v>2</v>
      </c>
      <c r="K112" s="19">
        <v>325</v>
      </c>
      <c r="L112" s="19">
        <v>1515</v>
      </c>
      <c r="M112" s="19">
        <v>3867</v>
      </c>
      <c r="N112" s="18">
        <v>0</v>
      </c>
    </row>
    <row r="113" spans="1:14" hidden="1">
      <c r="A113" s="23" t="s">
        <v>279</v>
      </c>
      <c r="B113" s="22">
        <v>0</v>
      </c>
      <c r="C113" s="22">
        <v>18</v>
      </c>
      <c r="D113" s="22">
        <v>13</v>
      </c>
      <c r="E113" s="22">
        <v>12</v>
      </c>
      <c r="F113" s="22">
        <v>0</v>
      </c>
      <c r="G113" s="22">
        <v>125</v>
      </c>
      <c r="H113" s="22">
        <v>157</v>
      </c>
      <c r="I113" s="22">
        <v>0</v>
      </c>
      <c r="J113" s="22">
        <v>46</v>
      </c>
      <c r="K113" s="22">
        <v>0</v>
      </c>
      <c r="L113" s="22">
        <v>89</v>
      </c>
      <c r="M113" s="22">
        <v>0</v>
      </c>
      <c r="N113" s="21">
        <v>0</v>
      </c>
    </row>
    <row r="114" spans="1:14" hidden="1">
      <c r="A114" s="20" t="s">
        <v>333</v>
      </c>
      <c r="B114" s="19">
        <v>327</v>
      </c>
      <c r="C114" s="19">
        <v>0</v>
      </c>
      <c r="D114" s="19">
        <v>0</v>
      </c>
      <c r="E114" s="19">
        <v>0</v>
      </c>
      <c r="F114" s="19">
        <v>296</v>
      </c>
      <c r="G114" s="19">
        <v>0</v>
      </c>
      <c r="H114" s="19">
        <v>0</v>
      </c>
      <c r="I114" s="19">
        <v>0</v>
      </c>
      <c r="J114" s="19">
        <v>0</v>
      </c>
      <c r="K114" s="19">
        <v>0</v>
      </c>
      <c r="L114" s="19">
        <v>0</v>
      </c>
      <c r="M114" s="19">
        <v>0</v>
      </c>
      <c r="N114" s="18">
        <v>0</v>
      </c>
    </row>
    <row r="115" spans="1:14" hidden="1">
      <c r="A115" s="23" t="s">
        <v>217</v>
      </c>
      <c r="B115" s="22">
        <v>120</v>
      </c>
      <c r="C115" s="22">
        <v>14</v>
      </c>
      <c r="D115" s="22">
        <v>182</v>
      </c>
      <c r="E115" s="22">
        <v>0</v>
      </c>
      <c r="F115" s="22">
        <v>40</v>
      </c>
      <c r="G115" s="22">
        <v>117</v>
      </c>
      <c r="H115" s="22">
        <v>0</v>
      </c>
      <c r="I115" s="22">
        <v>116</v>
      </c>
      <c r="J115" s="22">
        <v>0</v>
      </c>
      <c r="K115" s="22">
        <v>0</v>
      </c>
      <c r="L115" s="22">
        <v>175</v>
      </c>
      <c r="M115" s="22">
        <v>0</v>
      </c>
      <c r="N115" s="21">
        <v>0</v>
      </c>
    </row>
    <row r="116" spans="1:14" hidden="1">
      <c r="A116" s="20" t="s">
        <v>194</v>
      </c>
      <c r="B116" s="19">
        <v>1877</v>
      </c>
      <c r="C116" s="19">
        <v>3086</v>
      </c>
      <c r="D116" s="19">
        <v>2230</v>
      </c>
      <c r="E116" s="19">
        <v>17</v>
      </c>
      <c r="F116" s="19">
        <v>566</v>
      </c>
      <c r="G116" s="19">
        <v>0</v>
      </c>
      <c r="H116" s="19">
        <v>0</v>
      </c>
      <c r="I116" s="19">
        <v>1</v>
      </c>
      <c r="J116" s="19">
        <v>0</v>
      </c>
      <c r="K116" s="19">
        <v>1</v>
      </c>
      <c r="L116" s="19">
        <v>0</v>
      </c>
      <c r="M116" s="19">
        <v>217</v>
      </c>
      <c r="N116" s="18">
        <v>0</v>
      </c>
    </row>
    <row r="117" spans="1:14" hidden="1">
      <c r="A117" s="23" t="s">
        <v>193</v>
      </c>
      <c r="B117" s="22">
        <v>919</v>
      </c>
      <c r="C117" s="22">
        <v>0</v>
      </c>
      <c r="D117" s="22">
        <v>2</v>
      </c>
      <c r="E117" s="22">
        <v>0</v>
      </c>
      <c r="F117" s="22">
        <v>0</v>
      </c>
      <c r="G117" s="22">
        <v>0</v>
      </c>
      <c r="H117" s="22">
        <v>25</v>
      </c>
      <c r="I117" s="22">
        <v>1</v>
      </c>
      <c r="J117" s="22">
        <v>1000</v>
      </c>
      <c r="K117" s="22">
        <v>0</v>
      </c>
      <c r="L117" s="22">
        <v>0</v>
      </c>
      <c r="M117" s="22">
        <v>0</v>
      </c>
      <c r="N117" s="21">
        <v>0</v>
      </c>
    </row>
    <row r="118" spans="1:14" hidden="1">
      <c r="A118" s="20" t="s">
        <v>202</v>
      </c>
      <c r="B118" s="19">
        <v>0</v>
      </c>
      <c r="C118" s="19">
        <v>0</v>
      </c>
      <c r="D118" s="19">
        <v>0</v>
      </c>
      <c r="E118" s="19">
        <v>0</v>
      </c>
      <c r="F118" s="19">
        <v>0</v>
      </c>
      <c r="G118" s="19">
        <v>0</v>
      </c>
      <c r="H118" s="19">
        <v>0</v>
      </c>
      <c r="I118" s="19">
        <v>0</v>
      </c>
      <c r="J118" s="19">
        <v>0</v>
      </c>
      <c r="K118" s="19">
        <v>0</v>
      </c>
      <c r="L118" s="19">
        <v>0</v>
      </c>
      <c r="M118" s="19">
        <v>0</v>
      </c>
      <c r="N118" s="18">
        <v>0</v>
      </c>
    </row>
    <row r="119" spans="1:14" hidden="1">
      <c r="A119" s="23" t="s">
        <v>273</v>
      </c>
      <c r="B119" s="22">
        <v>0</v>
      </c>
      <c r="C119" s="22">
        <v>543</v>
      </c>
      <c r="D119" s="22">
        <v>22</v>
      </c>
      <c r="E119" s="22">
        <v>155</v>
      </c>
      <c r="F119" s="22">
        <v>0</v>
      </c>
      <c r="G119" s="22">
        <v>13</v>
      </c>
      <c r="H119" s="22">
        <v>0</v>
      </c>
      <c r="I119" s="22">
        <v>0</v>
      </c>
      <c r="J119" s="22">
        <v>0</v>
      </c>
      <c r="K119" s="22">
        <v>0</v>
      </c>
      <c r="L119" s="22">
        <v>5</v>
      </c>
      <c r="M119" s="22">
        <v>0</v>
      </c>
      <c r="N119" s="21">
        <v>0</v>
      </c>
    </row>
    <row r="120" spans="1:14" hidden="1">
      <c r="A120" s="20" t="s">
        <v>332</v>
      </c>
      <c r="B120" s="19">
        <v>0</v>
      </c>
      <c r="C120" s="19">
        <v>0</v>
      </c>
      <c r="D120" s="19">
        <v>0</v>
      </c>
      <c r="E120" s="19">
        <v>0</v>
      </c>
      <c r="F120" s="19">
        <v>0</v>
      </c>
      <c r="G120" s="19">
        <v>0</v>
      </c>
      <c r="H120" s="19">
        <v>0</v>
      </c>
      <c r="I120" s="19">
        <v>0</v>
      </c>
      <c r="J120" s="19">
        <v>0</v>
      </c>
      <c r="K120" s="19">
        <v>0</v>
      </c>
      <c r="L120" s="19">
        <v>0</v>
      </c>
      <c r="M120" s="19">
        <v>0</v>
      </c>
      <c r="N120" s="18">
        <v>0</v>
      </c>
    </row>
    <row r="121" spans="1:14" hidden="1">
      <c r="A121" s="23" t="s">
        <v>201</v>
      </c>
      <c r="B121" s="22">
        <v>0</v>
      </c>
      <c r="C121" s="22">
        <v>0</v>
      </c>
      <c r="D121" s="22">
        <v>0</v>
      </c>
      <c r="E121" s="22">
        <v>0</v>
      </c>
      <c r="F121" s="22">
        <v>10</v>
      </c>
      <c r="G121" s="22">
        <v>0</v>
      </c>
      <c r="H121" s="22">
        <v>14</v>
      </c>
      <c r="I121" s="22">
        <v>0</v>
      </c>
      <c r="J121" s="22">
        <v>0</v>
      </c>
      <c r="K121" s="22">
        <v>0</v>
      </c>
      <c r="L121" s="22">
        <v>0</v>
      </c>
      <c r="M121" s="22">
        <v>0</v>
      </c>
      <c r="N121" s="21">
        <v>0</v>
      </c>
    </row>
    <row r="122" spans="1:14" hidden="1">
      <c r="A122" s="20" t="s">
        <v>200</v>
      </c>
      <c r="B122" s="19">
        <v>74</v>
      </c>
      <c r="C122" s="19">
        <v>2</v>
      </c>
      <c r="D122" s="19">
        <v>0</v>
      </c>
      <c r="E122" s="19">
        <v>0</v>
      </c>
      <c r="F122" s="19">
        <v>16</v>
      </c>
      <c r="G122" s="19">
        <v>14</v>
      </c>
      <c r="H122" s="19">
        <v>989</v>
      </c>
      <c r="I122" s="19">
        <v>2</v>
      </c>
      <c r="J122" s="19">
        <v>40</v>
      </c>
      <c r="K122" s="19">
        <v>31</v>
      </c>
      <c r="L122" s="19">
        <v>0</v>
      </c>
      <c r="M122" s="19">
        <v>0</v>
      </c>
      <c r="N122" s="18">
        <v>0</v>
      </c>
    </row>
    <row r="123" spans="1:14" hidden="1">
      <c r="A123" s="23" t="s">
        <v>331</v>
      </c>
      <c r="B123" s="22">
        <v>699</v>
      </c>
      <c r="C123" s="22">
        <v>18</v>
      </c>
      <c r="D123" s="22">
        <v>29</v>
      </c>
      <c r="E123" s="22">
        <v>0</v>
      </c>
      <c r="F123" s="22">
        <v>0</v>
      </c>
      <c r="G123" s="22">
        <v>0</v>
      </c>
      <c r="H123" s="22">
        <v>13</v>
      </c>
      <c r="I123" s="22">
        <v>59</v>
      </c>
      <c r="J123" s="22">
        <v>9</v>
      </c>
      <c r="K123" s="22">
        <v>0</v>
      </c>
      <c r="L123" s="22">
        <v>0</v>
      </c>
      <c r="M123" s="22">
        <v>18</v>
      </c>
      <c r="N123" s="21">
        <v>0</v>
      </c>
    </row>
    <row r="124" spans="1:14" hidden="1">
      <c r="A124" s="20" t="s">
        <v>183</v>
      </c>
      <c r="B124" s="19">
        <v>266</v>
      </c>
      <c r="C124" s="19">
        <v>0</v>
      </c>
      <c r="D124" s="19">
        <v>0</v>
      </c>
      <c r="E124" s="19">
        <v>0</v>
      </c>
      <c r="F124" s="19">
        <v>571</v>
      </c>
      <c r="G124" s="19">
        <v>0</v>
      </c>
      <c r="H124" s="19">
        <v>0</v>
      </c>
      <c r="I124" s="19">
        <v>0</v>
      </c>
      <c r="J124" s="19">
        <v>0</v>
      </c>
      <c r="K124" s="19">
        <v>0</v>
      </c>
      <c r="L124" s="19">
        <v>0</v>
      </c>
      <c r="M124" s="19">
        <v>0</v>
      </c>
      <c r="N124" s="18">
        <v>0</v>
      </c>
    </row>
    <row r="125" spans="1:14" hidden="1">
      <c r="A125" s="23" t="s">
        <v>247</v>
      </c>
      <c r="B125" s="22">
        <v>23</v>
      </c>
      <c r="C125" s="22">
        <v>373</v>
      </c>
      <c r="D125" s="22">
        <v>0</v>
      </c>
      <c r="E125" s="22">
        <v>0</v>
      </c>
      <c r="F125" s="22">
        <v>308</v>
      </c>
      <c r="G125" s="22">
        <v>686</v>
      </c>
      <c r="H125" s="22">
        <v>0</v>
      </c>
      <c r="I125" s="22">
        <v>0</v>
      </c>
      <c r="J125" s="22">
        <v>0</v>
      </c>
      <c r="K125" s="22">
        <v>0</v>
      </c>
      <c r="L125" s="22">
        <v>523</v>
      </c>
      <c r="M125" s="22">
        <v>0</v>
      </c>
      <c r="N125" s="21">
        <v>0</v>
      </c>
    </row>
    <row r="126" spans="1:14" hidden="1">
      <c r="A126" s="20" t="s">
        <v>211</v>
      </c>
      <c r="B126" s="19">
        <v>0</v>
      </c>
      <c r="C126" s="19">
        <v>0</v>
      </c>
      <c r="D126" s="19">
        <v>0</v>
      </c>
      <c r="E126" s="19">
        <v>0</v>
      </c>
      <c r="F126" s="19">
        <v>18</v>
      </c>
      <c r="G126" s="19">
        <v>0</v>
      </c>
      <c r="H126" s="19">
        <v>34</v>
      </c>
      <c r="I126" s="19">
        <v>45</v>
      </c>
      <c r="J126" s="19">
        <v>69</v>
      </c>
      <c r="K126" s="19">
        <v>0</v>
      </c>
      <c r="L126" s="19">
        <v>0</v>
      </c>
      <c r="M126" s="19">
        <v>2</v>
      </c>
      <c r="N126" s="18">
        <v>0</v>
      </c>
    </row>
    <row r="127" spans="1:14" hidden="1">
      <c r="A127" s="23" t="s">
        <v>186</v>
      </c>
      <c r="B127" s="22">
        <v>0</v>
      </c>
      <c r="C127" s="22">
        <v>0</v>
      </c>
      <c r="D127" s="22">
        <v>0</v>
      </c>
      <c r="E127" s="22">
        <v>0</v>
      </c>
      <c r="F127" s="22">
        <v>0</v>
      </c>
      <c r="G127" s="22">
        <v>0</v>
      </c>
      <c r="H127" s="22">
        <v>0</v>
      </c>
      <c r="I127" s="22">
        <v>0</v>
      </c>
      <c r="J127" s="22">
        <v>0</v>
      </c>
      <c r="K127" s="22">
        <v>0</v>
      </c>
      <c r="L127" s="22">
        <v>0</v>
      </c>
      <c r="M127" s="22">
        <v>0</v>
      </c>
      <c r="N127" s="21">
        <v>0</v>
      </c>
    </row>
    <row r="128" spans="1:14" hidden="1">
      <c r="A128" s="20" t="s">
        <v>185</v>
      </c>
      <c r="B128" s="19">
        <v>0</v>
      </c>
      <c r="C128" s="19">
        <v>15</v>
      </c>
      <c r="D128" s="19">
        <v>0</v>
      </c>
      <c r="E128" s="19">
        <v>0</v>
      </c>
      <c r="F128" s="19">
        <v>0</v>
      </c>
      <c r="G128" s="19">
        <v>0</v>
      </c>
      <c r="H128" s="19">
        <v>0</v>
      </c>
      <c r="I128" s="19">
        <v>0</v>
      </c>
      <c r="J128" s="19">
        <v>16</v>
      </c>
      <c r="K128" s="19">
        <v>0</v>
      </c>
      <c r="L128" s="19">
        <v>0</v>
      </c>
      <c r="M128" s="19">
        <v>0</v>
      </c>
      <c r="N128" s="18">
        <v>0</v>
      </c>
    </row>
    <row r="129" spans="1:14" hidden="1">
      <c r="A129" s="23" t="s">
        <v>242</v>
      </c>
      <c r="B129" s="22">
        <v>0</v>
      </c>
      <c r="C129" s="22">
        <v>2</v>
      </c>
      <c r="D129" s="22">
        <v>0</v>
      </c>
      <c r="E129" s="22">
        <v>0</v>
      </c>
      <c r="F129" s="22">
        <v>0</v>
      </c>
      <c r="G129" s="22">
        <v>0</v>
      </c>
      <c r="H129" s="22">
        <v>0</v>
      </c>
      <c r="I129" s="22">
        <v>0</v>
      </c>
      <c r="J129" s="22">
        <v>88</v>
      </c>
      <c r="K129" s="22">
        <v>0</v>
      </c>
      <c r="L129" s="22">
        <v>48</v>
      </c>
      <c r="M129" s="22">
        <v>0</v>
      </c>
      <c r="N129" s="21">
        <v>0</v>
      </c>
    </row>
    <row r="130" spans="1:14" hidden="1">
      <c r="A130" s="20" t="s">
        <v>330</v>
      </c>
      <c r="B130" s="19">
        <v>1</v>
      </c>
      <c r="C130" s="19">
        <v>0</v>
      </c>
      <c r="D130" s="19">
        <v>0</v>
      </c>
      <c r="E130" s="19">
        <v>0</v>
      </c>
      <c r="F130" s="19">
        <v>0</v>
      </c>
      <c r="G130" s="19">
        <v>0</v>
      </c>
      <c r="H130" s="19">
        <v>0</v>
      </c>
      <c r="I130" s="19">
        <v>4</v>
      </c>
      <c r="J130" s="19">
        <v>0</v>
      </c>
      <c r="K130" s="19">
        <v>0</v>
      </c>
      <c r="L130" s="19">
        <v>0</v>
      </c>
      <c r="M130" s="19">
        <v>0</v>
      </c>
      <c r="N130" s="18">
        <v>0</v>
      </c>
    </row>
    <row r="131" spans="1:14" hidden="1">
      <c r="A131" s="23" t="s">
        <v>329</v>
      </c>
      <c r="B131" s="22">
        <v>44</v>
      </c>
      <c r="C131" s="22">
        <v>0</v>
      </c>
      <c r="D131" s="22">
        <v>0</v>
      </c>
      <c r="E131" s="22">
        <v>0</v>
      </c>
      <c r="F131" s="22">
        <v>101</v>
      </c>
      <c r="G131" s="22">
        <v>0</v>
      </c>
      <c r="H131" s="22">
        <v>0</v>
      </c>
      <c r="I131" s="22">
        <v>195</v>
      </c>
      <c r="J131" s="22">
        <v>0</v>
      </c>
      <c r="K131" s="22">
        <v>215</v>
      </c>
      <c r="L131" s="22">
        <v>0</v>
      </c>
      <c r="M131" s="22">
        <v>0</v>
      </c>
      <c r="N131" s="21">
        <v>0</v>
      </c>
    </row>
    <row r="132" spans="1:14" hidden="1">
      <c r="A132" s="20" t="s">
        <v>328</v>
      </c>
      <c r="B132" s="19">
        <v>0</v>
      </c>
      <c r="C132" s="19">
        <v>0</v>
      </c>
      <c r="D132" s="19">
        <v>0</v>
      </c>
      <c r="E132" s="19">
        <v>0</v>
      </c>
      <c r="F132" s="19">
        <v>0</v>
      </c>
      <c r="G132" s="19">
        <v>0</v>
      </c>
      <c r="H132" s="19">
        <v>0</v>
      </c>
      <c r="I132" s="19">
        <v>0</v>
      </c>
      <c r="J132" s="19">
        <v>0</v>
      </c>
      <c r="K132" s="19">
        <v>0</v>
      </c>
      <c r="L132" s="19">
        <v>0</v>
      </c>
      <c r="M132" s="19">
        <v>0</v>
      </c>
      <c r="N132" s="18">
        <v>0</v>
      </c>
    </row>
    <row r="133" spans="1:14" hidden="1">
      <c r="A133" s="23" t="s">
        <v>327</v>
      </c>
      <c r="B133" s="22">
        <v>0</v>
      </c>
      <c r="C133" s="22">
        <v>0</v>
      </c>
      <c r="D133" s="22">
        <v>0</v>
      </c>
      <c r="E133" s="22">
        <v>0</v>
      </c>
      <c r="F133" s="22">
        <v>0</v>
      </c>
      <c r="G133" s="22">
        <v>0</v>
      </c>
      <c r="H133" s="22">
        <v>0</v>
      </c>
      <c r="I133" s="22">
        <v>0</v>
      </c>
      <c r="J133" s="22">
        <v>0</v>
      </c>
      <c r="K133" s="22">
        <v>75</v>
      </c>
      <c r="L133" s="22">
        <v>0</v>
      </c>
      <c r="M133" s="22">
        <v>21</v>
      </c>
      <c r="N133" s="21">
        <v>0</v>
      </c>
    </row>
    <row r="134" spans="1:14" hidden="1">
      <c r="A134" s="20" t="s">
        <v>177</v>
      </c>
      <c r="B134" s="19">
        <v>1157</v>
      </c>
      <c r="C134" s="19">
        <v>0</v>
      </c>
      <c r="D134" s="19">
        <v>0</v>
      </c>
      <c r="E134" s="19">
        <v>0</v>
      </c>
      <c r="F134" s="19">
        <v>0</v>
      </c>
      <c r="G134" s="19">
        <v>0</v>
      </c>
      <c r="H134" s="19">
        <v>0</v>
      </c>
      <c r="I134" s="19">
        <v>0</v>
      </c>
      <c r="J134" s="19">
        <v>0</v>
      </c>
      <c r="K134" s="19">
        <v>0</v>
      </c>
      <c r="L134" s="19">
        <v>0</v>
      </c>
      <c r="M134" s="19">
        <v>0</v>
      </c>
      <c r="N134" s="18">
        <v>0</v>
      </c>
    </row>
    <row r="135" spans="1:14" hidden="1">
      <c r="A135" s="23" t="s">
        <v>176</v>
      </c>
      <c r="B135" s="22">
        <v>0</v>
      </c>
      <c r="C135" s="22">
        <v>0</v>
      </c>
      <c r="D135" s="22">
        <v>76</v>
      </c>
      <c r="E135" s="22">
        <v>0</v>
      </c>
      <c r="F135" s="22">
        <v>18</v>
      </c>
      <c r="G135" s="22">
        <v>0</v>
      </c>
      <c r="H135" s="22">
        <v>0</v>
      </c>
      <c r="I135" s="22">
        <v>0</v>
      </c>
      <c r="J135" s="22">
        <v>0</v>
      </c>
      <c r="K135" s="22">
        <v>0</v>
      </c>
      <c r="L135" s="22">
        <v>0</v>
      </c>
      <c r="M135" s="22">
        <v>0</v>
      </c>
      <c r="N135" s="21">
        <v>0</v>
      </c>
    </row>
    <row r="136" spans="1:14" hidden="1">
      <c r="A136" s="20" t="s">
        <v>175</v>
      </c>
      <c r="B136" s="19">
        <v>3</v>
      </c>
      <c r="C136" s="19">
        <v>0</v>
      </c>
      <c r="D136" s="19">
        <v>0</v>
      </c>
      <c r="E136" s="19">
        <v>6</v>
      </c>
      <c r="F136" s="19">
        <v>0</v>
      </c>
      <c r="G136" s="19">
        <v>0</v>
      </c>
      <c r="H136" s="19">
        <v>527</v>
      </c>
      <c r="I136" s="19">
        <v>215</v>
      </c>
      <c r="J136" s="19">
        <v>0</v>
      </c>
      <c r="K136" s="19">
        <v>0</v>
      </c>
      <c r="L136" s="19">
        <v>0</v>
      </c>
      <c r="M136" s="19">
        <v>10</v>
      </c>
      <c r="N136" s="18">
        <v>0</v>
      </c>
    </row>
    <row r="137" spans="1:14" hidden="1">
      <c r="A137" s="23" t="s">
        <v>204</v>
      </c>
      <c r="B137" s="22">
        <v>0</v>
      </c>
      <c r="C137" s="22">
        <v>103</v>
      </c>
      <c r="D137" s="22">
        <v>0</v>
      </c>
      <c r="E137" s="22">
        <v>48</v>
      </c>
      <c r="F137" s="22">
        <v>47</v>
      </c>
      <c r="G137" s="22">
        <v>159</v>
      </c>
      <c r="H137" s="22">
        <v>192</v>
      </c>
      <c r="I137" s="22">
        <v>49</v>
      </c>
      <c r="J137" s="22">
        <v>76</v>
      </c>
      <c r="K137" s="22">
        <v>589</v>
      </c>
      <c r="L137" s="22">
        <v>473</v>
      </c>
      <c r="M137" s="22">
        <v>256</v>
      </c>
      <c r="N137" s="21">
        <v>0</v>
      </c>
    </row>
    <row r="138" spans="1:14" hidden="1">
      <c r="A138" s="20" t="s">
        <v>203</v>
      </c>
      <c r="B138" s="19">
        <v>584</v>
      </c>
      <c r="C138" s="19">
        <v>376</v>
      </c>
      <c r="D138" s="19">
        <v>761</v>
      </c>
      <c r="E138" s="19">
        <v>2</v>
      </c>
      <c r="F138" s="19">
        <v>838</v>
      </c>
      <c r="G138" s="19">
        <v>22</v>
      </c>
      <c r="H138" s="19">
        <v>0</v>
      </c>
      <c r="I138" s="19">
        <v>12</v>
      </c>
      <c r="J138" s="19">
        <v>834</v>
      </c>
      <c r="K138" s="19">
        <v>319</v>
      </c>
      <c r="L138" s="19">
        <v>8</v>
      </c>
      <c r="M138" s="19">
        <v>0</v>
      </c>
      <c r="N138" s="18">
        <v>0</v>
      </c>
    </row>
    <row r="139" spans="1:14" hidden="1">
      <c r="A139" s="23" t="s">
        <v>326</v>
      </c>
      <c r="B139" s="22">
        <v>0</v>
      </c>
      <c r="C139" s="22">
        <v>0</v>
      </c>
      <c r="D139" s="22">
        <v>0</v>
      </c>
      <c r="E139" s="22">
        <v>0</v>
      </c>
      <c r="F139" s="22">
        <v>0</v>
      </c>
      <c r="G139" s="22">
        <v>0</v>
      </c>
      <c r="H139" s="22">
        <v>0</v>
      </c>
      <c r="I139" s="22">
        <v>0</v>
      </c>
      <c r="J139" s="22">
        <v>0</v>
      </c>
      <c r="K139" s="22">
        <v>0</v>
      </c>
      <c r="L139" s="22">
        <v>0</v>
      </c>
      <c r="M139" s="22">
        <v>0</v>
      </c>
      <c r="N139" s="21">
        <v>0</v>
      </c>
    </row>
    <row r="140" spans="1:14" hidden="1">
      <c r="A140" s="20" t="s">
        <v>181</v>
      </c>
      <c r="B140" s="19">
        <v>0</v>
      </c>
      <c r="C140" s="19">
        <v>0</v>
      </c>
      <c r="D140" s="19">
        <v>120</v>
      </c>
      <c r="E140" s="19">
        <v>0</v>
      </c>
      <c r="F140" s="19">
        <v>0</v>
      </c>
      <c r="G140" s="19">
        <v>0</v>
      </c>
      <c r="H140" s="19">
        <v>0</v>
      </c>
      <c r="I140" s="19">
        <v>0</v>
      </c>
      <c r="J140" s="19">
        <v>0</v>
      </c>
      <c r="K140" s="19">
        <v>0</v>
      </c>
      <c r="L140" s="19">
        <v>0</v>
      </c>
      <c r="M140" s="19">
        <v>1</v>
      </c>
      <c r="N140" s="18">
        <v>0</v>
      </c>
    </row>
    <row r="141" spans="1:14" hidden="1">
      <c r="A141" s="23" t="s">
        <v>271</v>
      </c>
      <c r="B141" s="22">
        <v>637</v>
      </c>
      <c r="C141" s="22">
        <v>536</v>
      </c>
      <c r="D141" s="22">
        <v>90</v>
      </c>
      <c r="E141" s="22">
        <v>44</v>
      </c>
      <c r="F141" s="22">
        <v>595</v>
      </c>
      <c r="G141" s="22">
        <v>0</v>
      </c>
      <c r="H141" s="22">
        <v>0</v>
      </c>
      <c r="I141" s="22">
        <v>0</v>
      </c>
      <c r="J141" s="22">
        <v>0</v>
      </c>
      <c r="K141" s="22">
        <v>0</v>
      </c>
      <c r="L141" s="22">
        <v>0</v>
      </c>
      <c r="M141" s="22">
        <v>0</v>
      </c>
      <c r="N141" s="21">
        <v>0</v>
      </c>
    </row>
    <row r="142" spans="1:14" hidden="1">
      <c r="A142" s="20" t="s">
        <v>281</v>
      </c>
      <c r="B142" s="19">
        <v>5</v>
      </c>
      <c r="C142" s="19">
        <v>0</v>
      </c>
      <c r="D142" s="19">
        <v>21</v>
      </c>
      <c r="E142" s="19">
        <v>0</v>
      </c>
      <c r="F142" s="19">
        <v>26</v>
      </c>
      <c r="G142" s="19">
        <v>684</v>
      </c>
      <c r="H142" s="19">
        <v>2019</v>
      </c>
      <c r="I142" s="19">
        <v>0</v>
      </c>
      <c r="J142" s="19">
        <v>3</v>
      </c>
      <c r="K142" s="19">
        <v>19</v>
      </c>
      <c r="L142" s="19">
        <v>0</v>
      </c>
      <c r="M142" s="19">
        <v>0</v>
      </c>
      <c r="N142" s="18">
        <v>0</v>
      </c>
    </row>
    <row r="143" spans="1:14" hidden="1">
      <c r="A143" s="23" t="s">
        <v>325</v>
      </c>
      <c r="B143" s="22">
        <v>0</v>
      </c>
      <c r="C143" s="22">
        <v>0</v>
      </c>
      <c r="D143" s="22">
        <v>0</v>
      </c>
      <c r="E143" s="22">
        <v>0</v>
      </c>
      <c r="F143" s="22">
        <v>0</v>
      </c>
      <c r="G143" s="22">
        <v>0</v>
      </c>
      <c r="H143" s="22">
        <v>0</v>
      </c>
      <c r="I143" s="22">
        <v>0</v>
      </c>
      <c r="J143" s="22">
        <v>0</v>
      </c>
      <c r="K143" s="22">
        <v>0</v>
      </c>
      <c r="L143" s="22">
        <v>0</v>
      </c>
      <c r="M143" s="22">
        <v>0</v>
      </c>
      <c r="N143" s="21">
        <v>0</v>
      </c>
    </row>
    <row r="144" spans="1:14" hidden="1">
      <c r="A144" s="20" t="s">
        <v>206</v>
      </c>
      <c r="B144" s="19">
        <v>179</v>
      </c>
      <c r="C144" s="19">
        <v>0</v>
      </c>
      <c r="D144" s="19">
        <v>0</v>
      </c>
      <c r="E144" s="19">
        <v>0</v>
      </c>
      <c r="F144" s="19">
        <v>1</v>
      </c>
      <c r="G144" s="19">
        <v>0</v>
      </c>
      <c r="H144" s="19">
        <v>0</v>
      </c>
      <c r="I144" s="19">
        <v>0</v>
      </c>
      <c r="J144" s="19">
        <v>0</v>
      </c>
      <c r="K144" s="19">
        <v>0</v>
      </c>
      <c r="L144" s="19">
        <v>0</v>
      </c>
      <c r="M144" s="19">
        <v>1822</v>
      </c>
      <c r="N144" s="18">
        <v>0</v>
      </c>
    </row>
    <row r="145" spans="1:14" hidden="1">
      <c r="A145" s="23" t="s">
        <v>264</v>
      </c>
      <c r="B145" s="22">
        <v>0</v>
      </c>
      <c r="C145" s="22">
        <v>0</v>
      </c>
      <c r="D145" s="22">
        <v>0</v>
      </c>
      <c r="E145" s="22">
        <v>0</v>
      </c>
      <c r="F145" s="22">
        <v>0</v>
      </c>
      <c r="G145" s="22">
        <v>0</v>
      </c>
      <c r="H145" s="22">
        <v>0</v>
      </c>
      <c r="I145" s="22">
        <v>0</v>
      </c>
      <c r="J145" s="22">
        <v>0</v>
      </c>
      <c r="K145" s="22">
        <v>0</v>
      </c>
      <c r="L145" s="22">
        <v>0</v>
      </c>
      <c r="M145" s="22">
        <v>0</v>
      </c>
      <c r="N145" s="21">
        <v>0</v>
      </c>
    </row>
    <row r="146" spans="1:14" hidden="1">
      <c r="A146" s="20" t="s">
        <v>229</v>
      </c>
      <c r="B146" s="19">
        <v>0</v>
      </c>
      <c r="C146" s="19">
        <v>0</v>
      </c>
      <c r="D146" s="19">
        <v>0</v>
      </c>
      <c r="E146" s="19">
        <v>2</v>
      </c>
      <c r="F146" s="19">
        <v>0</v>
      </c>
      <c r="G146" s="19">
        <v>0</v>
      </c>
      <c r="H146" s="19">
        <v>0</v>
      </c>
      <c r="I146" s="19">
        <v>0</v>
      </c>
      <c r="J146" s="19">
        <v>0</v>
      </c>
      <c r="K146" s="19">
        <v>0</v>
      </c>
      <c r="L146" s="19">
        <v>0</v>
      </c>
      <c r="M146" s="19">
        <v>0</v>
      </c>
      <c r="N146" s="18">
        <v>0</v>
      </c>
    </row>
    <row r="147" spans="1:14" hidden="1">
      <c r="A147" s="23" t="s">
        <v>143</v>
      </c>
      <c r="B147" s="22">
        <v>0</v>
      </c>
      <c r="C147" s="22">
        <v>0</v>
      </c>
      <c r="D147" s="22">
        <v>0</v>
      </c>
      <c r="E147" s="22">
        <v>0</v>
      </c>
      <c r="F147" s="22">
        <v>0</v>
      </c>
      <c r="G147" s="22">
        <v>0</v>
      </c>
      <c r="H147" s="22">
        <v>0</v>
      </c>
      <c r="I147" s="22">
        <v>0</v>
      </c>
      <c r="J147" s="22">
        <v>0</v>
      </c>
      <c r="K147" s="22">
        <v>0</v>
      </c>
      <c r="L147" s="22">
        <v>0</v>
      </c>
      <c r="M147" s="22">
        <v>0</v>
      </c>
      <c r="N147" s="21">
        <v>0</v>
      </c>
    </row>
    <row r="148" spans="1:14" hidden="1">
      <c r="A148" s="20" t="s">
        <v>138</v>
      </c>
      <c r="B148" s="19">
        <v>1</v>
      </c>
      <c r="C148" s="19">
        <v>0</v>
      </c>
      <c r="D148" s="19">
        <v>1</v>
      </c>
      <c r="E148" s="19">
        <v>0</v>
      </c>
      <c r="F148" s="19">
        <v>2</v>
      </c>
      <c r="G148" s="19">
        <v>0</v>
      </c>
      <c r="H148" s="19">
        <v>0</v>
      </c>
      <c r="I148" s="19">
        <v>0</v>
      </c>
      <c r="J148" s="19">
        <v>121</v>
      </c>
      <c r="K148" s="19">
        <v>0</v>
      </c>
      <c r="L148" s="19">
        <v>2</v>
      </c>
      <c r="M148" s="19">
        <v>0</v>
      </c>
      <c r="N148" s="18">
        <v>0</v>
      </c>
    </row>
    <row r="149" spans="1:14" hidden="1">
      <c r="A149" s="23" t="s">
        <v>137</v>
      </c>
      <c r="B149" s="22">
        <v>7</v>
      </c>
      <c r="C149" s="22">
        <v>0</v>
      </c>
      <c r="D149" s="22">
        <v>153</v>
      </c>
      <c r="E149" s="22">
        <v>0</v>
      </c>
      <c r="F149" s="22">
        <v>0</v>
      </c>
      <c r="G149" s="22">
        <v>0</v>
      </c>
      <c r="H149" s="22">
        <v>0</v>
      </c>
      <c r="I149" s="22">
        <v>0</v>
      </c>
      <c r="J149" s="22">
        <v>0</v>
      </c>
      <c r="K149" s="22">
        <v>0</v>
      </c>
      <c r="L149" s="22">
        <v>0</v>
      </c>
      <c r="M149" s="22">
        <v>0</v>
      </c>
      <c r="N149" s="21">
        <v>0</v>
      </c>
    </row>
    <row r="150" spans="1:14" hidden="1">
      <c r="A150" s="20" t="s">
        <v>136</v>
      </c>
      <c r="B150" s="19">
        <v>13</v>
      </c>
      <c r="C150" s="19">
        <v>16</v>
      </c>
      <c r="D150" s="19">
        <v>0</v>
      </c>
      <c r="E150" s="19">
        <v>0</v>
      </c>
      <c r="F150" s="19">
        <v>0</v>
      </c>
      <c r="G150" s="19">
        <v>0</v>
      </c>
      <c r="H150" s="19">
        <v>0</v>
      </c>
      <c r="I150" s="19">
        <v>0</v>
      </c>
      <c r="J150" s="19">
        <v>0</v>
      </c>
      <c r="K150" s="19">
        <v>0</v>
      </c>
      <c r="L150" s="19">
        <v>0</v>
      </c>
      <c r="M150" s="19">
        <v>0</v>
      </c>
      <c r="N150" s="18">
        <v>0</v>
      </c>
    </row>
    <row r="151" spans="1:14" hidden="1">
      <c r="A151" s="23" t="s">
        <v>324</v>
      </c>
      <c r="B151" s="22">
        <v>0</v>
      </c>
      <c r="C151" s="22">
        <v>0</v>
      </c>
      <c r="D151" s="22">
        <v>0</v>
      </c>
      <c r="E151" s="22">
        <v>0</v>
      </c>
      <c r="F151" s="22">
        <v>0</v>
      </c>
      <c r="G151" s="22">
        <v>0</v>
      </c>
      <c r="H151" s="22">
        <v>0</v>
      </c>
      <c r="I151" s="22">
        <v>0</v>
      </c>
      <c r="J151" s="22">
        <v>0</v>
      </c>
      <c r="K151" s="22">
        <v>0</v>
      </c>
      <c r="L151" s="22">
        <v>0</v>
      </c>
      <c r="M151" s="22">
        <v>0</v>
      </c>
      <c r="N151" s="21">
        <v>0</v>
      </c>
    </row>
    <row r="152" spans="1:14" hidden="1">
      <c r="A152" s="20" t="s">
        <v>142</v>
      </c>
      <c r="B152" s="19">
        <v>0</v>
      </c>
      <c r="C152" s="19">
        <v>2</v>
      </c>
      <c r="D152" s="19">
        <v>0</v>
      </c>
      <c r="E152" s="19">
        <v>0</v>
      </c>
      <c r="F152" s="19">
        <v>25</v>
      </c>
      <c r="G152" s="19">
        <v>0</v>
      </c>
      <c r="H152" s="19">
        <v>21</v>
      </c>
      <c r="I152" s="19">
        <v>0</v>
      </c>
      <c r="J152" s="19">
        <v>21</v>
      </c>
      <c r="K152" s="19">
        <v>7</v>
      </c>
      <c r="L152" s="19">
        <v>0</v>
      </c>
      <c r="M152" s="19">
        <v>28</v>
      </c>
      <c r="N152" s="18">
        <v>0</v>
      </c>
    </row>
    <row r="153" spans="1:14" hidden="1">
      <c r="A153" s="23" t="s">
        <v>207</v>
      </c>
      <c r="B153" s="22">
        <v>4</v>
      </c>
      <c r="C153" s="22">
        <v>0</v>
      </c>
      <c r="D153" s="22">
        <v>0</v>
      </c>
      <c r="E153" s="22">
        <v>0</v>
      </c>
      <c r="F153" s="22">
        <v>10129</v>
      </c>
      <c r="G153" s="22">
        <v>476</v>
      </c>
      <c r="H153" s="22">
        <v>0</v>
      </c>
      <c r="I153" s="22">
        <v>0</v>
      </c>
      <c r="J153" s="22">
        <v>25</v>
      </c>
      <c r="K153" s="22">
        <v>0</v>
      </c>
      <c r="L153" s="22">
        <v>7</v>
      </c>
      <c r="M153" s="22">
        <v>0</v>
      </c>
      <c r="N153" s="21">
        <v>0</v>
      </c>
    </row>
    <row r="154" spans="1:14" hidden="1">
      <c r="A154" s="20" t="s">
        <v>164</v>
      </c>
      <c r="B154" s="19">
        <v>463</v>
      </c>
      <c r="C154" s="19">
        <v>1788</v>
      </c>
      <c r="D154" s="19">
        <v>0</v>
      </c>
      <c r="E154" s="19">
        <v>0</v>
      </c>
      <c r="F154" s="19">
        <v>1823</v>
      </c>
      <c r="G154" s="19">
        <v>0</v>
      </c>
      <c r="H154" s="19">
        <v>0</v>
      </c>
      <c r="I154" s="19">
        <v>0</v>
      </c>
      <c r="J154" s="19">
        <v>0</v>
      </c>
      <c r="K154" s="19">
        <v>0</v>
      </c>
      <c r="L154" s="19">
        <v>0</v>
      </c>
      <c r="M154" s="19">
        <v>0</v>
      </c>
      <c r="N154" s="18">
        <v>0</v>
      </c>
    </row>
    <row r="155" spans="1:14" hidden="1">
      <c r="A155" s="23" t="s">
        <v>163</v>
      </c>
      <c r="B155" s="22">
        <v>0</v>
      </c>
      <c r="C155" s="22">
        <v>0</v>
      </c>
      <c r="D155" s="22">
        <v>0</v>
      </c>
      <c r="E155" s="22">
        <v>0</v>
      </c>
      <c r="F155" s="22">
        <v>0</v>
      </c>
      <c r="G155" s="22">
        <v>0</v>
      </c>
      <c r="H155" s="22">
        <v>0</v>
      </c>
      <c r="I155" s="22">
        <v>0</v>
      </c>
      <c r="J155" s="22">
        <v>934</v>
      </c>
      <c r="K155" s="22">
        <v>0</v>
      </c>
      <c r="L155" s="22">
        <v>0</v>
      </c>
      <c r="M155" s="22">
        <v>0</v>
      </c>
      <c r="N155" s="21">
        <v>0</v>
      </c>
    </row>
    <row r="156" spans="1:14" hidden="1">
      <c r="A156" s="20" t="s">
        <v>323</v>
      </c>
      <c r="B156" s="19">
        <v>0</v>
      </c>
      <c r="C156" s="19">
        <v>0</v>
      </c>
      <c r="D156" s="19">
        <v>0</v>
      </c>
      <c r="E156" s="19">
        <v>0</v>
      </c>
      <c r="F156" s="19">
        <v>0</v>
      </c>
      <c r="G156" s="19">
        <v>0</v>
      </c>
      <c r="H156" s="19">
        <v>0</v>
      </c>
      <c r="I156" s="19">
        <v>0</v>
      </c>
      <c r="J156" s="19">
        <v>0</v>
      </c>
      <c r="K156" s="19">
        <v>0</v>
      </c>
      <c r="L156" s="19">
        <v>0</v>
      </c>
      <c r="M156" s="19">
        <v>0</v>
      </c>
      <c r="N156" s="18">
        <v>0</v>
      </c>
    </row>
    <row r="157" spans="1:14" hidden="1">
      <c r="A157" s="23" t="s">
        <v>322</v>
      </c>
      <c r="B157" s="22">
        <v>0</v>
      </c>
      <c r="C157" s="22">
        <v>95</v>
      </c>
      <c r="D157" s="22">
        <v>9</v>
      </c>
      <c r="E157" s="22">
        <v>273</v>
      </c>
      <c r="F157" s="22">
        <v>808</v>
      </c>
      <c r="G157" s="22">
        <v>469</v>
      </c>
      <c r="H157" s="22">
        <v>11</v>
      </c>
      <c r="I157" s="22">
        <v>88</v>
      </c>
      <c r="J157" s="22">
        <v>97</v>
      </c>
      <c r="K157" s="22">
        <v>28</v>
      </c>
      <c r="L157" s="22">
        <v>6</v>
      </c>
      <c r="M157" s="22">
        <v>0</v>
      </c>
      <c r="N157" s="21">
        <v>0</v>
      </c>
    </row>
    <row r="158" spans="1:14" hidden="1">
      <c r="A158" s="20" t="s">
        <v>255</v>
      </c>
      <c r="B158" s="19">
        <v>0</v>
      </c>
      <c r="C158" s="19">
        <v>11</v>
      </c>
      <c r="D158" s="19">
        <v>0</v>
      </c>
      <c r="E158" s="19">
        <v>0</v>
      </c>
      <c r="F158" s="19">
        <v>0</v>
      </c>
      <c r="G158" s="19">
        <v>0</v>
      </c>
      <c r="H158" s="19">
        <v>0</v>
      </c>
      <c r="I158" s="19">
        <v>1</v>
      </c>
      <c r="J158" s="19">
        <v>0</v>
      </c>
      <c r="K158" s="19">
        <v>0</v>
      </c>
      <c r="L158" s="19">
        <v>0</v>
      </c>
      <c r="M158" s="19">
        <v>0</v>
      </c>
      <c r="N158" s="18">
        <v>0</v>
      </c>
    </row>
    <row r="159" spans="1:14" hidden="1">
      <c r="A159" s="23" t="s">
        <v>161</v>
      </c>
      <c r="B159" s="22">
        <v>0</v>
      </c>
      <c r="C159" s="22">
        <v>0</v>
      </c>
      <c r="D159" s="22">
        <v>0</v>
      </c>
      <c r="E159" s="22">
        <v>0</v>
      </c>
      <c r="F159" s="22">
        <v>0</v>
      </c>
      <c r="G159" s="22">
        <v>0</v>
      </c>
      <c r="H159" s="22">
        <v>0</v>
      </c>
      <c r="I159" s="22">
        <v>0</v>
      </c>
      <c r="J159" s="22">
        <v>2</v>
      </c>
      <c r="K159" s="22">
        <v>0</v>
      </c>
      <c r="L159" s="22">
        <v>0</v>
      </c>
      <c r="M159" s="22">
        <v>0</v>
      </c>
      <c r="N159" s="21">
        <v>0</v>
      </c>
    </row>
    <row r="160" spans="1:14" hidden="1">
      <c r="A160" s="20" t="s">
        <v>160</v>
      </c>
      <c r="B160" s="19">
        <v>36</v>
      </c>
      <c r="C160" s="19">
        <v>0</v>
      </c>
      <c r="D160" s="19">
        <v>32</v>
      </c>
      <c r="E160" s="19">
        <v>0</v>
      </c>
      <c r="F160" s="19">
        <v>0</v>
      </c>
      <c r="G160" s="19">
        <v>0</v>
      </c>
      <c r="H160" s="19">
        <v>0</v>
      </c>
      <c r="I160" s="19">
        <v>0</v>
      </c>
      <c r="J160" s="19">
        <v>0</v>
      </c>
      <c r="K160" s="19">
        <v>0</v>
      </c>
      <c r="L160" s="19">
        <v>0</v>
      </c>
      <c r="M160" s="19">
        <v>0</v>
      </c>
      <c r="N160" s="18">
        <v>0</v>
      </c>
    </row>
    <row r="161" spans="1:14" hidden="1">
      <c r="A161" s="23" t="s">
        <v>249</v>
      </c>
      <c r="B161" s="22">
        <v>58</v>
      </c>
      <c r="C161" s="22">
        <v>133</v>
      </c>
      <c r="D161" s="22">
        <v>13</v>
      </c>
      <c r="E161" s="22">
        <v>40</v>
      </c>
      <c r="F161" s="22">
        <v>23</v>
      </c>
      <c r="G161" s="22">
        <v>83</v>
      </c>
      <c r="H161" s="22">
        <v>33</v>
      </c>
      <c r="I161" s="22">
        <v>17</v>
      </c>
      <c r="J161" s="22">
        <v>46</v>
      </c>
      <c r="K161" s="22">
        <v>107</v>
      </c>
      <c r="L161" s="22">
        <v>110</v>
      </c>
      <c r="M161" s="22">
        <v>15</v>
      </c>
      <c r="N161" s="21">
        <v>0</v>
      </c>
    </row>
    <row r="162" spans="1:14" hidden="1">
      <c r="A162" s="20" t="s">
        <v>189</v>
      </c>
      <c r="B162" s="19">
        <v>114</v>
      </c>
      <c r="C162" s="19">
        <v>189</v>
      </c>
      <c r="D162" s="19">
        <v>33</v>
      </c>
      <c r="E162" s="19">
        <v>0</v>
      </c>
      <c r="F162" s="19">
        <v>0</v>
      </c>
      <c r="G162" s="19">
        <v>0</v>
      </c>
      <c r="H162" s="19">
        <v>0</v>
      </c>
      <c r="I162" s="19">
        <v>0</v>
      </c>
      <c r="J162" s="19">
        <v>0</v>
      </c>
      <c r="K162" s="19">
        <v>0</v>
      </c>
      <c r="L162" s="19">
        <v>0</v>
      </c>
      <c r="M162" s="19">
        <v>0</v>
      </c>
      <c r="N162" s="18">
        <v>0</v>
      </c>
    </row>
    <row r="163" spans="1:14" hidden="1">
      <c r="A163" s="23" t="s">
        <v>144</v>
      </c>
      <c r="B163" s="22">
        <v>0</v>
      </c>
      <c r="C163" s="22">
        <v>0</v>
      </c>
      <c r="D163" s="22">
        <v>0</v>
      </c>
      <c r="E163" s="22">
        <v>0</v>
      </c>
      <c r="F163" s="22">
        <v>0</v>
      </c>
      <c r="G163" s="22">
        <v>3876</v>
      </c>
      <c r="H163" s="22">
        <v>0</v>
      </c>
      <c r="I163" s="22">
        <v>2</v>
      </c>
      <c r="J163" s="22">
        <v>3</v>
      </c>
      <c r="K163" s="22">
        <v>0</v>
      </c>
      <c r="L163" s="22">
        <v>1</v>
      </c>
      <c r="M163" s="22">
        <v>0</v>
      </c>
      <c r="N163" s="21">
        <v>0</v>
      </c>
    </row>
    <row r="164" spans="1:14" hidden="1">
      <c r="A164" s="20" t="s">
        <v>276</v>
      </c>
      <c r="B164" s="19">
        <v>7</v>
      </c>
      <c r="C164" s="19">
        <v>0</v>
      </c>
      <c r="D164" s="19">
        <v>9</v>
      </c>
      <c r="E164" s="19">
        <v>0</v>
      </c>
      <c r="F164" s="19">
        <v>0</v>
      </c>
      <c r="G164" s="19">
        <v>0</v>
      </c>
      <c r="H164" s="19">
        <v>0</v>
      </c>
      <c r="I164" s="19">
        <v>0</v>
      </c>
      <c r="J164" s="19">
        <v>0</v>
      </c>
      <c r="K164" s="19">
        <v>16</v>
      </c>
      <c r="L164" s="19">
        <v>0</v>
      </c>
      <c r="M164" s="19">
        <v>0</v>
      </c>
      <c r="N164" s="18">
        <v>0</v>
      </c>
    </row>
    <row r="165" spans="1:14" hidden="1">
      <c r="A165" s="23" t="s">
        <v>148</v>
      </c>
      <c r="B165" s="22">
        <v>0</v>
      </c>
      <c r="C165" s="22">
        <v>0</v>
      </c>
      <c r="D165" s="22">
        <v>19</v>
      </c>
      <c r="E165" s="22">
        <v>0</v>
      </c>
      <c r="F165" s="22">
        <v>0</v>
      </c>
      <c r="G165" s="22">
        <v>0</v>
      </c>
      <c r="H165" s="22">
        <v>0</v>
      </c>
      <c r="I165" s="22">
        <v>0</v>
      </c>
      <c r="J165" s="22">
        <v>0</v>
      </c>
      <c r="K165" s="22">
        <v>0</v>
      </c>
      <c r="L165" s="22">
        <v>0</v>
      </c>
      <c r="M165" s="22">
        <v>0</v>
      </c>
      <c r="N165" s="21">
        <v>0</v>
      </c>
    </row>
    <row r="166" spans="1:14" hidden="1">
      <c r="A166" s="20" t="s">
        <v>146</v>
      </c>
      <c r="B166" s="19">
        <v>0</v>
      </c>
      <c r="C166" s="19">
        <v>12</v>
      </c>
      <c r="D166" s="19">
        <v>0</v>
      </c>
      <c r="E166" s="19">
        <v>0</v>
      </c>
      <c r="F166" s="19">
        <v>0</v>
      </c>
      <c r="G166" s="19">
        <v>0</v>
      </c>
      <c r="H166" s="19">
        <v>0</v>
      </c>
      <c r="I166" s="19">
        <v>0</v>
      </c>
      <c r="J166" s="19">
        <v>0</v>
      </c>
      <c r="K166" s="19">
        <v>0</v>
      </c>
      <c r="L166" s="19">
        <v>0</v>
      </c>
      <c r="M166" s="19">
        <v>0</v>
      </c>
      <c r="N166" s="18">
        <v>0</v>
      </c>
    </row>
    <row r="167" spans="1:14" hidden="1">
      <c r="A167" s="23" t="s">
        <v>321</v>
      </c>
      <c r="B167" s="22">
        <v>0</v>
      </c>
      <c r="C167" s="22">
        <v>0</v>
      </c>
      <c r="D167" s="22">
        <v>0</v>
      </c>
      <c r="E167" s="22">
        <v>0</v>
      </c>
      <c r="F167" s="22">
        <v>0</v>
      </c>
      <c r="G167" s="22">
        <v>0</v>
      </c>
      <c r="H167" s="22">
        <v>0</v>
      </c>
      <c r="I167" s="22">
        <v>0</v>
      </c>
      <c r="J167" s="22">
        <v>0</v>
      </c>
      <c r="K167" s="22">
        <v>0</v>
      </c>
      <c r="L167" s="22">
        <v>0</v>
      </c>
      <c r="M167" s="22">
        <v>0</v>
      </c>
      <c r="N167" s="21">
        <v>0</v>
      </c>
    </row>
    <row r="168" spans="1:14" hidden="1">
      <c r="A168" s="20" t="s">
        <v>192</v>
      </c>
      <c r="B168" s="19">
        <v>687</v>
      </c>
      <c r="C168" s="19">
        <v>998</v>
      </c>
      <c r="D168" s="19">
        <v>575</v>
      </c>
      <c r="E168" s="19">
        <v>2</v>
      </c>
      <c r="F168" s="19">
        <v>0</v>
      </c>
      <c r="G168" s="19">
        <v>0</v>
      </c>
      <c r="H168" s="19">
        <v>0</v>
      </c>
      <c r="I168" s="19">
        <v>0</v>
      </c>
      <c r="J168" s="19">
        <v>0</v>
      </c>
      <c r="K168" s="19">
        <v>0</v>
      </c>
      <c r="L168" s="19">
        <v>0</v>
      </c>
      <c r="M168" s="19">
        <v>0</v>
      </c>
      <c r="N168" s="18">
        <v>0</v>
      </c>
    </row>
    <row r="169" spans="1:14" hidden="1">
      <c r="A169" s="23" t="s">
        <v>150</v>
      </c>
      <c r="B169" s="22">
        <v>30</v>
      </c>
      <c r="C169" s="22">
        <v>243</v>
      </c>
      <c r="D169" s="22">
        <v>66</v>
      </c>
      <c r="E169" s="22">
        <v>5</v>
      </c>
      <c r="F169" s="22">
        <v>0</v>
      </c>
      <c r="G169" s="22">
        <v>0</v>
      </c>
      <c r="H169" s="22">
        <v>8</v>
      </c>
      <c r="I169" s="22">
        <v>0</v>
      </c>
      <c r="J169" s="22">
        <v>0</v>
      </c>
      <c r="K169" s="22">
        <v>53</v>
      </c>
      <c r="L169" s="22">
        <v>20</v>
      </c>
      <c r="M169" s="22">
        <v>0</v>
      </c>
      <c r="N169" s="21">
        <v>0</v>
      </c>
    </row>
    <row r="170" spans="1:14" hidden="1">
      <c r="A170" s="20" t="s">
        <v>231</v>
      </c>
      <c r="B170" s="19">
        <v>0</v>
      </c>
      <c r="C170" s="19">
        <v>0</v>
      </c>
      <c r="D170" s="19">
        <v>0</v>
      </c>
      <c r="E170" s="19">
        <v>0</v>
      </c>
      <c r="F170" s="19">
        <v>8</v>
      </c>
      <c r="G170" s="19">
        <v>0</v>
      </c>
      <c r="H170" s="19">
        <v>0</v>
      </c>
      <c r="I170" s="19">
        <v>0</v>
      </c>
      <c r="J170" s="19">
        <v>0</v>
      </c>
      <c r="K170" s="19">
        <v>0</v>
      </c>
      <c r="L170" s="19">
        <v>0</v>
      </c>
      <c r="M170" s="19">
        <v>0</v>
      </c>
      <c r="N170" s="18">
        <v>0</v>
      </c>
    </row>
    <row r="171" spans="1:14" hidden="1">
      <c r="A171" s="23" t="s">
        <v>154</v>
      </c>
      <c r="B171" s="22">
        <v>488</v>
      </c>
      <c r="C171" s="22">
        <v>434</v>
      </c>
      <c r="D171" s="22">
        <v>96</v>
      </c>
      <c r="E171" s="22">
        <v>781</v>
      </c>
      <c r="F171" s="22">
        <v>136</v>
      </c>
      <c r="G171" s="22">
        <v>442</v>
      </c>
      <c r="H171" s="22">
        <v>3</v>
      </c>
      <c r="I171" s="22">
        <v>0</v>
      </c>
      <c r="J171" s="22">
        <v>0</v>
      </c>
      <c r="K171" s="22">
        <v>0</v>
      </c>
      <c r="L171" s="22">
        <v>0</v>
      </c>
      <c r="M171" s="22">
        <v>0</v>
      </c>
      <c r="N171" s="21">
        <v>0</v>
      </c>
    </row>
    <row r="172" spans="1:14" hidden="1">
      <c r="A172" s="20" t="s">
        <v>152</v>
      </c>
      <c r="B172" s="19">
        <v>0</v>
      </c>
      <c r="C172" s="19">
        <v>0</v>
      </c>
      <c r="D172" s="19">
        <v>0</v>
      </c>
      <c r="E172" s="19">
        <v>0</v>
      </c>
      <c r="F172" s="19">
        <v>23</v>
      </c>
      <c r="G172" s="19">
        <v>0</v>
      </c>
      <c r="H172" s="19">
        <v>0</v>
      </c>
      <c r="I172" s="19">
        <v>0</v>
      </c>
      <c r="J172" s="19">
        <v>0</v>
      </c>
      <c r="K172" s="19">
        <v>5</v>
      </c>
      <c r="L172" s="19">
        <v>287</v>
      </c>
      <c r="M172" s="19">
        <v>0</v>
      </c>
      <c r="N172" s="18">
        <v>0</v>
      </c>
    </row>
    <row r="173" spans="1:14" hidden="1">
      <c r="A173" s="23" t="s">
        <v>151</v>
      </c>
      <c r="B173" s="22">
        <v>14</v>
      </c>
      <c r="C173" s="22">
        <v>0</v>
      </c>
      <c r="D173" s="22">
        <v>0</v>
      </c>
      <c r="E173" s="22">
        <v>0</v>
      </c>
      <c r="F173" s="22">
        <v>0</v>
      </c>
      <c r="G173" s="22">
        <v>0</v>
      </c>
      <c r="H173" s="22">
        <v>0</v>
      </c>
      <c r="I173" s="22">
        <v>0</v>
      </c>
      <c r="J173" s="22">
        <v>0</v>
      </c>
      <c r="K173" s="22">
        <v>0</v>
      </c>
      <c r="L173" s="22">
        <v>0</v>
      </c>
      <c r="M173" s="22">
        <v>1</v>
      </c>
      <c r="N173" s="21">
        <v>0</v>
      </c>
    </row>
    <row r="174" spans="1:14" hidden="1">
      <c r="A174" s="20" t="s">
        <v>320</v>
      </c>
      <c r="B174" s="19">
        <v>33</v>
      </c>
      <c r="C174" s="19">
        <v>31</v>
      </c>
      <c r="D174" s="19">
        <v>37</v>
      </c>
      <c r="E174" s="19">
        <v>42</v>
      </c>
      <c r="F174" s="19">
        <v>872</v>
      </c>
      <c r="G174" s="19">
        <v>104</v>
      </c>
      <c r="H174" s="19">
        <v>0</v>
      </c>
      <c r="I174" s="19">
        <v>27</v>
      </c>
      <c r="J174" s="19">
        <v>0</v>
      </c>
      <c r="K174" s="19">
        <v>0</v>
      </c>
      <c r="L174" s="19">
        <v>0</v>
      </c>
      <c r="M174" s="19">
        <v>0</v>
      </c>
      <c r="N174" s="18">
        <v>0</v>
      </c>
    </row>
    <row r="175" spans="1:14" hidden="1">
      <c r="A175" s="23" t="s">
        <v>159</v>
      </c>
      <c r="B175" s="22">
        <v>0</v>
      </c>
      <c r="C175" s="22">
        <v>0</v>
      </c>
      <c r="D175" s="22">
        <v>0</v>
      </c>
      <c r="E175" s="22">
        <v>0</v>
      </c>
      <c r="F175" s="22">
        <v>0</v>
      </c>
      <c r="G175" s="22">
        <v>0</v>
      </c>
      <c r="H175" s="22">
        <v>1</v>
      </c>
      <c r="I175" s="22">
        <v>0</v>
      </c>
      <c r="J175" s="22">
        <v>456</v>
      </c>
      <c r="K175" s="22">
        <v>75</v>
      </c>
      <c r="L175" s="22">
        <v>0</v>
      </c>
      <c r="M175" s="22">
        <v>320</v>
      </c>
      <c r="N175" s="21">
        <v>0</v>
      </c>
    </row>
    <row r="176" spans="1:14" hidden="1">
      <c r="A176" s="20" t="s">
        <v>158</v>
      </c>
      <c r="B176" s="19">
        <v>0</v>
      </c>
      <c r="C176" s="19">
        <v>0</v>
      </c>
      <c r="D176" s="19">
        <v>0</v>
      </c>
      <c r="E176" s="19">
        <v>0</v>
      </c>
      <c r="F176" s="19">
        <v>0</v>
      </c>
      <c r="G176" s="19">
        <v>0</v>
      </c>
      <c r="H176" s="19">
        <v>0</v>
      </c>
      <c r="I176" s="19">
        <v>0</v>
      </c>
      <c r="J176" s="19">
        <v>0</v>
      </c>
      <c r="K176" s="19">
        <v>0</v>
      </c>
      <c r="L176" s="19">
        <v>0</v>
      </c>
      <c r="M176" s="19">
        <v>0</v>
      </c>
      <c r="N176" s="18">
        <v>0</v>
      </c>
    </row>
    <row r="177" spans="1:14" hidden="1">
      <c r="A177" s="23" t="s">
        <v>319</v>
      </c>
      <c r="B177" s="22">
        <v>0</v>
      </c>
      <c r="C177" s="22">
        <v>0</v>
      </c>
      <c r="D177" s="22">
        <v>0</v>
      </c>
      <c r="E177" s="22">
        <v>0</v>
      </c>
      <c r="F177" s="22">
        <v>0</v>
      </c>
      <c r="G177" s="22">
        <v>0</v>
      </c>
      <c r="H177" s="22">
        <v>0</v>
      </c>
      <c r="I177" s="22">
        <v>0</v>
      </c>
      <c r="J177" s="22">
        <v>0</v>
      </c>
      <c r="K177" s="22">
        <v>0</v>
      </c>
      <c r="L177" s="22">
        <v>0</v>
      </c>
      <c r="M177" s="22">
        <v>0</v>
      </c>
      <c r="N177" s="21">
        <v>0</v>
      </c>
    </row>
    <row r="178" spans="1:14" hidden="1">
      <c r="A178" s="20" t="s">
        <v>221</v>
      </c>
      <c r="B178" s="19">
        <v>0</v>
      </c>
      <c r="C178" s="19">
        <v>88</v>
      </c>
      <c r="D178" s="19">
        <v>279</v>
      </c>
      <c r="E178" s="19">
        <v>104</v>
      </c>
      <c r="F178" s="19">
        <v>0</v>
      </c>
      <c r="G178" s="19">
        <v>86</v>
      </c>
      <c r="H178" s="19">
        <v>0</v>
      </c>
      <c r="I178" s="19">
        <v>0</v>
      </c>
      <c r="J178" s="19">
        <v>0</v>
      </c>
      <c r="K178" s="19">
        <v>0</v>
      </c>
      <c r="L178" s="19">
        <v>2</v>
      </c>
      <c r="M178" s="19">
        <v>0</v>
      </c>
      <c r="N178" s="18">
        <v>0</v>
      </c>
    </row>
    <row r="179" spans="1:14" hidden="1">
      <c r="A179" s="23" t="s">
        <v>131</v>
      </c>
      <c r="B179" s="22">
        <v>0</v>
      </c>
      <c r="C179" s="22">
        <v>0</v>
      </c>
      <c r="D179" s="22">
        <v>0</v>
      </c>
      <c r="E179" s="22">
        <v>0</v>
      </c>
      <c r="F179" s="22">
        <v>0</v>
      </c>
      <c r="G179" s="22">
        <v>0</v>
      </c>
      <c r="H179" s="22">
        <v>0</v>
      </c>
      <c r="I179" s="22">
        <v>0</v>
      </c>
      <c r="J179" s="22">
        <v>0</v>
      </c>
      <c r="K179" s="22">
        <v>0</v>
      </c>
      <c r="L179" s="22">
        <v>0</v>
      </c>
      <c r="M179" s="22">
        <v>0</v>
      </c>
      <c r="N179" s="21">
        <v>0</v>
      </c>
    </row>
    <row r="180" spans="1:14" hidden="1">
      <c r="A180" s="20" t="s">
        <v>130</v>
      </c>
      <c r="B180" s="19">
        <v>16</v>
      </c>
      <c r="C180" s="19">
        <v>0</v>
      </c>
      <c r="D180" s="19">
        <v>1</v>
      </c>
      <c r="E180" s="19">
        <v>0</v>
      </c>
      <c r="F180" s="19">
        <v>0</v>
      </c>
      <c r="G180" s="19">
        <v>0</v>
      </c>
      <c r="H180" s="19">
        <v>0</v>
      </c>
      <c r="I180" s="19">
        <v>0</v>
      </c>
      <c r="J180" s="19">
        <v>0</v>
      </c>
      <c r="K180" s="19">
        <v>0</v>
      </c>
      <c r="L180" s="19">
        <v>0</v>
      </c>
      <c r="M180" s="19">
        <v>0</v>
      </c>
      <c r="N180" s="18">
        <v>0</v>
      </c>
    </row>
    <row r="181" spans="1:14" hidden="1">
      <c r="A181" s="23" t="s">
        <v>119</v>
      </c>
      <c r="B181" s="22">
        <v>118</v>
      </c>
      <c r="C181" s="22">
        <v>28</v>
      </c>
      <c r="D181" s="22">
        <v>0</v>
      </c>
      <c r="E181" s="22">
        <v>0</v>
      </c>
      <c r="F181" s="22">
        <v>50</v>
      </c>
      <c r="G181" s="22">
        <v>0</v>
      </c>
      <c r="H181" s="22">
        <v>3</v>
      </c>
      <c r="I181" s="22">
        <v>36</v>
      </c>
      <c r="J181" s="22">
        <v>0</v>
      </c>
      <c r="K181" s="22">
        <v>0</v>
      </c>
      <c r="L181" s="22">
        <v>7406</v>
      </c>
      <c r="M181" s="22">
        <v>0</v>
      </c>
      <c r="N181" s="21">
        <v>0</v>
      </c>
    </row>
    <row r="182" spans="1:14" hidden="1">
      <c r="A182" s="20" t="s">
        <v>215</v>
      </c>
      <c r="B182" s="19">
        <v>0</v>
      </c>
      <c r="C182" s="19">
        <v>44</v>
      </c>
      <c r="D182" s="19">
        <v>0</v>
      </c>
      <c r="E182" s="19">
        <v>0</v>
      </c>
      <c r="F182" s="19">
        <v>19</v>
      </c>
      <c r="G182" s="19">
        <v>0</v>
      </c>
      <c r="H182" s="19">
        <v>57</v>
      </c>
      <c r="I182" s="19">
        <v>0</v>
      </c>
      <c r="J182" s="19">
        <v>0</v>
      </c>
      <c r="K182" s="19">
        <v>0</v>
      </c>
      <c r="L182" s="19">
        <v>1</v>
      </c>
      <c r="M182" s="19">
        <v>0</v>
      </c>
      <c r="N182" s="18">
        <v>0</v>
      </c>
    </row>
    <row r="183" spans="1:14" hidden="1">
      <c r="A183" s="23" t="s">
        <v>121</v>
      </c>
      <c r="B183" s="22">
        <v>0</v>
      </c>
      <c r="C183" s="22">
        <v>0</v>
      </c>
      <c r="D183" s="22">
        <v>0</v>
      </c>
      <c r="E183" s="22">
        <v>0</v>
      </c>
      <c r="F183" s="22">
        <v>0</v>
      </c>
      <c r="G183" s="22">
        <v>0</v>
      </c>
      <c r="H183" s="22">
        <v>0</v>
      </c>
      <c r="I183" s="22">
        <v>0</v>
      </c>
      <c r="J183" s="22">
        <v>0</v>
      </c>
      <c r="K183" s="22">
        <v>0</v>
      </c>
      <c r="L183" s="22">
        <v>0</v>
      </c>
      <c r="M183" s="22">
        <v>0</v>
      </c>
      <c r="N183" s="21">
        <v>0</v>
      </c>
    </row>
    <row r="184" spans="1:14" hidden="1">
      <c r="A184" s="20" t="s">
        <v>318</v>
      </c>
      <c r="B184" s="19">
        <v>6</v>
      </c>
      <c r="C184" s="19">
        <v>0</v>
      </c>
      <c r="D184" s="19">
        <v>2</v>
      </c>
      <c r="E184" s="19">
        <v>0</v>
      </c>
      <c r="F184" s="19">
        <v>0</v>
      </c>
      <c r="G184" s="19">
        <v>0</v>
      </c>
      <c r="H184" s="19">
        <v>0</v>
      </c>
      <c r="I184" s="19">
        <v>0</v>
      </c>
      <c r="J184" s="19">
        <v>0</v>
      </c>
      <c r="K184" s="19">
        <v>0</v>
      </c>
      <c r="L184" s="19">
        <v>0</v>
      </c>
      <c r="M184" s="19">
        <v>0</v>
      </c>
      <c r="N184" s="18">
        <v>0</v>
      </c>
    </row>
    <row r="185" spans="1:14" hidden="1">
      <c r="A185" s="23" t="s">
        <v>128</v>
      </c>
      <c r="B185" s="22">
        <v>0</v>
      </c>
      <c r="C185" s="22">
        <v>4</v>
      </c>
      <c r="D185" s="22">
        <v>0</v>
      </c>
      <c r="E185" s="22">
        <v>0</v>
      </c>
      <c r="F185" s="22">
        <v>66</v>
      </c>
      <c r="G185" s="22">
        <v>0</v>
      </c>
      <c r="H185" s="22">
        <v>0</v>
      </c>
      <c r="I185" s="22">
        <v>0</v>
      </c>
      <c r="J185" s="22">
        <v>1</v>
      </c>
      <c r="K185" s="22">
        <v>5</v>
      </c>
      <c r="L185" s="22">
        <v>0</v>
      </c>
      <c r="M185" s="22">
        <v>0</v>
      </c>
      <c r="N185" s="21">
        <v>0</v>
      </c>
    </row>
    <row r="186" spans="1:14" hidden="1">
      <c r="A186" s="20" t="s">
        <v>317</v>
      </c>
      <c r="B186" s="19">
        <v>0</v>
      </c>
      <c r="C186" s="19">
        <v>0</v>
      </c>
      <c r="D186" s="19">
        <v>0</v>
      </c>
      <c r="E186" s="19">
        <v>1</v>
      </c>
      <c r="F186" s="19">
        <v>0</v>
      </c>
      <c r="G186" s="19">
        <v>3</v>
      </c>
      <c r="H186" s="19">
        <v>0</v>
      </c>
      <c r="I186" s="19">
        <v>0</v>
      </c>
      <c r="J186" s="19">
        <v>0</v>
      </c>
      <c r="K186" s="19">
        <v>0</v>
      </c>
      <c r="L186" s="19">
        <v>0</v>
      </c>
      <c r="M186" s="19">
        <v>145</v>
      </c>
      <c r="N186" s="18">
        <v>0</v>
      </c>
    </row>
    <row r="187" spans="1:14" hidden="1">
      <c r="A187" s="23" t="s">
        <v>256</v>
      </c>
      <c r="B187" s="22">
        <v>88</v>
      </c>
      <c r="C187" s="22">
        <v>0</v>
      </c>
      <c r="D187" s="22">
        <v>0</v>
      </c>
      <c r="E187" s="22">
        <v>0</v>
      </c>
      <c r="F187" s="22">
        <v>1</v>
      </c>
      <c r="G187" s="22">
        <v>423</v>
      </c>
      <c r="H187" s="22">
        <v>367</v>
      </c>
      <c r="I187" s="22">
        <v>1</v>
      </c>
      <c r="J187" s="22">
        <v>0</v>
      </c>
      <c r="K187" s="22">
        <v>8</v>
      </c>
      <c r="L187" s="22">
        <v>0</v>
      </c>
      <c r="M187" s="22">
        <v>0</v>
      </c>
      <c r="N187" s="21">
        <v>0</v>
      </c>
    </row>
    <row r="188" spans="1:14" hidden="1">
      <c r="A188" s="20" t="s">
        <v>274</v>
      </c>
      <c r="B188" s="19">
        <v>136</v>
      </c>
      <c r="C188" s="19">
        <v>0</v>
      </c>
      <c r="D188" s="19">
        <v>55</v>
      </c>
      <c r="E188" s="19">
        <v>0</v>
      </c>
      <c r="F188" s="19">
        <v>382</v>
      </c>
      <c r="G188" s="19">
        <v>52</v>
      </c>
      <c r="H188" s="19">
        <v>0</v>
      </c>
      <c r="I188" s="19">
        <v>2</v>
      </c>
      <c r="J188" s="19">
        <v>17</v>
      </c>
      <c r="K188" s="19">
        <v>12</v>
      </c>
      <c r="L188" s="19">
        <v>0</v>
      </c>
      <c r="M188" s="19">
        <v>0</v>
      </c>
      <c r="N188" s="18">
        <v>0</v>
      </c>
    </row>
    <row r="189" spans="1:14" hidden="1">
      <c r="A189" s="23" t="s">
        <v>236</v>
      </c>
      <c r="B189" s="22">
        <v>0</v>
      </c>
      <c r="C189" s="22">
        <v>0</v>
      </c>
      <c r="D189" s="22">
        <v>18</v>
      </c>
      <c r="E189" s="22">
        <v>0</v>
      </c>
      <c r="F189" s="22">
        <v>0</v>
      </c>
      <c r="G189" s="22">
        <v>0</v>
      </c>
      <c r="H189" s="22">
        <v>0</v>
      </c>
      <c r="I189" s="22">
        <v>0</v>
      </c>
      <c r="J189" s="22">
        <v>0</v>
      </c>
      <c r="K189" s="22">
        <v>0</v>
      </c>
      <c r="L189" s="22">
        <v>0</v>
      </c>
      <c r="M189" s="22">
        <v>0</v>
      </c>
      <c r="N189" s="21">
        <v>0</v>
      </c>
    </row>
    <row r="190" spans="1:14" hidden="1">
      <c r="A190" s="20" t="s">
        <v>209</v>
      </c>
      <c r="B190" s="19">
        <v>12</v>
      </c>
      <c r="C190" s="19">
        <v>0</v>
      </c>
      <c r="D190" s="19">
        <v>0</v>
      </c>
      <c r="E190" s="19">
        <v>0</v>
      </c>
      <c r="F190" s="19">
        <v>0</v>
      </c>
      <c r="G190" s="19">
        <v>0</v>
      </c>
      <c r="H190" s="19">
        <v>0</v>
      </c>
      <c r="I190" s="19">
        <v>0</v>
      </c>
      <c r="J190" s="19">
        <v>7</v>
      </c>
      <c r="K190" s="19">
        <v>0</v>
      </c>
      <c r="L190" s="19">
        <v>0</v>
      </c>
      <c r="M190" s="19">
        <v>0</v>
      </c>
      <c r="N190" s="18">
        <v>0</v>
      </c>
    </row>
    <row r="191" spans="1:14" hidden="1">
      <c r="A191" s="23" t="s">
        <v>126</v>
      </c>
      <c r="B191" s="22">
        <v>107</v>
      </c>
      <c r="C191" s="22">
        <v>0</v>
      </c>
      <c r="D191" s="22">
        <v>28</v>
      </c>
      <c r="E191" s="22">
        <v>1</v>
      </c>
      <c r="F191" s="22">
        <v>0</v>
      </c>
      <c r="G191" s="22">
        <v>0</v>
      </c>
      <c r="H191" s="22">
        <v>0</v>
      </c>
      <c r="I191" s="22">
        <v>0</v>
      </c>
      <c r="J191" s="22">
        <v>0</v>
      </c>
      <c r="K191" s="22">
        <v>181</v>
      </c>
      <c r="L191" s="22">
        <v>0</v>
      </c>
      <c r="M191" s="22">
        <v>0</v>
      </c>
      <c r="N191" s="21">
        <v>0</v>
      </c>
    </row>
    <row r="192" spans="1:14" hidden="1">
      <c r="A192" s="20" t="s">
        <v>316</v>
      </c>
      <c r="B192" s="19">
        <v>0</v>
      </c>
      <c r="C192" s="19">
        <v>0</v>
      </c>
      <c r="D192" s="19">
        <v>0</v>
      </c>
      <c r="E192" s="19">
        <v>0</v>
      </c>
      <c r="F192" s="19">
        <v>0</v>
      </c>
      <c r="G192" s="19">
        <v>0</v>
      </c>
      <c r="H192" s="19">
        <v>0</v>
      </c>
      <c r="I192" s="19">
        <v>0</v>
      </c>
      <c r="J192" s="19">
        <v>0</v>
      </c>
      <c r="K192" s="19">
        <v>0</v>
      </c>
      <c r="L192" s="19">
        <v>0</v>
      </c>
      <c r="M192" s="19">
        <v>0</v>
      </c>
      <c r="N192" s="18">
        <v>0</v>
      </c>
    </row>
    <row r="193" spans="1:14" hidden="1">
      <c r="A193" s="23" t="s">
        <v>237</v>
      </c>
      <c r="B193" s="22">
        <v>0</v>
      </c>
      <c r="C193" s="22">
        <v>0</v>
      </c>
      <c r="D193" s="22">
        <v>44</v>
      </c>
      <c r="E193" s="22">
        <v>0</v>
      </c>
      <c r="F193" s="22">
        <v>0</v>
      </c>
      <c r="G193" s="22">
        <v>0</v>
      </c>
      <c r="H193" s="22">
        <v>0</v>
      </c>
      <c r="I193" s="22">
        <v>0</v>
      </c>
      <c r="J193" s="22">
        <v>0</v>
      </c>
      <c r="K193" s="22">
        <v>1</v>
      </c>
      <c r="L193" s="22">
        <v>2</v>
      </c>
      <c r="M193" s="22">
        <v>0</v>
      </c>
      <c r="N193" s="21">
        <v>0</v>
      </c>
    </row>
    <row r="194" spans="1:14" hidden="1">
      <c r="A194" s="34" t="s">
        <v>245</v>
      </c>
      <c r="B194" s="33">
        <v>93</v>
      </c>
      <c r="C194" s="33">
        <v>9</v>
      </c>
      <c r="D194" s="33">
        <v>0</v>
      </c>
      <c r="E194" s="33">
        <v>0</v>
      </c>
      <c r="F194" s="33">
        <v>0</v>
      </c>
      <c r="G194" s="33">
        <v>0</v>
      </c>
      <c r="H194" s="33">
        <v>0</v>
      </c>
      <c r="I194" s="33">
        <v>0</v>
      </c>
      <c r="J194" s="33">
        <v>0</v>
      </c>
      <c r="K194" s="33">
        <v>0</v>
      </c>
      <c r="L194" s="33">
        <v>0</v>
      </c>
      <c r="M194" s="33">
        <v>0</v>
      </c>
      <c r="N194" s="32">
        <v>0</v>
      </c>
    </row>
  </sheetData>
  <autoFilter ref="A11:N194" xr:uid="{4CFB7E0B-1AEB-442F-9E62-A0C57AA0402B}">
    <filterColumn colId="0">
      <filters>
        <filter val="United Kingdom"/>
        <filter val="World"/>
      </filters>
    </filterColumn>
  </autoFilter>
  <mergeCells count="2">
    <mergeCell ref="C3:C5"/>
    <mergeCell ref="C6:C8"/>
  </mergeCells>
  <phoneticPr fontId="2" type="noConversion"/>
  <hyperlinks>
    <hyperlink ref="A4" r:id="rId1" display="http://www.customs.gov.cn/" xr:uid="{A190CB26-A923-469E-A0E9-ACD8494B434A}"/>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902D4-8175-49D0-BFD0-9F0DA0CD3AD7}">
  <sheetPr filterMode="1"/>
  <dimension ref="A1:N195"/>
  <sheetViews>
    <sheetView showGridLines="0" workbookViewId="0">
      <selection activeCell="E6" sqref="E6:E8"/>
    </sheetView>
  </sheetViews>
  <sheetFormatPr defaultRowHeight="14.25"/>
  <cols>
    <col min="1" max="1" width="36" style="14" bestFit="1" customWidth="1"/>
    <col min="2" max="14" width="21.375" style="14" bestFit="1" customWidth="1"/>
    <col min="15" max="16384" width="9" style="14"/>
  </cols>
  <sheetData>
    <row r="1" spans="1:14" ht="25.5">
      <c r="A1" s="35" t="s">
        <v>301</v>
      </c>
    </row>
    <row r="2" spans="1:14" ht="38.25">
      <c r="A2" s="36" t="s">
        <v>345</v>
      </c>
      <c r="B2" s="62"/>
      <c r="C2" s="5" t="s">
        <v>348</v>
      </c>
      <c r="D2" s="4" t="s">
        <v>355</v>
      </c>
      <c r="E2" s="4" t="s">
        <v>350</v>
      </c>
    </row>
    <row r="3" spans="1:14">
      <c r="A3" s="27"/>
      <c r="B3" s="77" t="s">
        <v>373</v>
      </c>
      <c r="C3" s="67" t="s">
        <v>352</v>
      </c>
      <c r="D3" s="46">
        <f>B13+C13+D13+E13</f>
        <v>7018835437</v>
      </c>
      <c r="E3" s="46">
        <f>D3*0.001</f>
        <v>7018835.4369999999</v>
      </c>
    </row>
    <row r="4" spans="1:14" ht="28.5">
      <c r="A4" s="29" t="s">
        <v>299</v>
      </c>
      <c r="B4" s="77"/>
      <c r="C4" s="67" t="s">
        <v>353</v>
      </c>
      <c r="D4" s="46">
        <f>F13+G13+H13+I13</f>
        <v>5855368631</v>
      </c>
      <c r="E4" s="46">
        <f>D4*0.001</f>
        <v>5855368.6310000001</v>
      </c>
    </row>
    <row r="5" spans="1:14">
      <c r="A5" s="27"/>
      <c r="B5" s="77"/>
      <c r="C5" s="67" t="s">
        <v>354</v>
      </c>
      <c r="D5" s="46">
        <f>J13+K13+L13+M13</f>
        <v>3724372494</v>
      </c>
      <c r="E5" s="46">
        <f>D5*0.001</f>
        <v>3724372.4939999999</v>
      </c>
    </row>
    <row r="6" spans="1:14">
      <c r="A6" s="27"/>
      <c r="B6" s="77" t="s">
        <v>374</v>
      </c>
      <c r="C6" s="67" t="s">
        <v>352</v>
      </c>
      <c r="D6" s="62">
        <f>SUM(B57:E57)</f>
        <v>11549278</v>
      </c>
      <c r="E6" s="46">
        <f t="shared" ref="E6:E8" si="0">D6*0.001</f>
        <v>11549.278</v>
      </c>
    </row>
    <row r="7" spans="1:14" ht="25.5">
      <c r="A7" s="28" t="s">
        <v>347</v>
      </c>
      <c r="B7" s="77"/>
      <c r="C7" s="67" t="s">
        <v>353</v>
      </c>
      <c r="D7" s="62">
        <f>SUM(F57:I57)</f>
        <v>7772062</v>
      </c>
      <c r="E7" s="46">
        <f t="shared" si="0"/>
        <v>7772.0619999999999</v>
      </c>
    </row>
    <row r="8" spans="1:14" ht="42.75">
      <c r="A8" s="29" t="s">
        <v>346</v>
      </c>
      <c r="B8" s="77"/>
      <c r="C8" s="67" t="s">
        <v>354</v>
      </c>
      <c r="D8" s="62">
        <f>SUM(J57:M57)</f>
        <v>6777065</v>
      </c>
      <c r="E8" s="46">
        <f t="shared" si="0"/>
        <v>6777.0650000000005</v>
      </c>
    </row>
    <row r="9" spans="1:14">
      <c r="A9" s="27"/>
    </row>
    <row r="10" spans="1:14">
      <c r="A10" s="27"/>
    </row>
    <row r="11" spans="1:14">
      <c r="A11" s="78" t="s">
        <v>297</v>
      </c>
      <c r="B11" s="25" t="s">
        <v>315</v>
      </c>
      <c r="C11" s="25" t="s">
        <v>314</v>
      </c>
      <c r="D11" s="25" t="s">
        <v>313</v>
      </c>
      <c r="E11" s="25" t="s">
        <v>312</v>
      </c>
      <c r="F11" s="25" t="s">
        <v>311</v>
      </c>
      <c r="G11" s="25" t="s">
        <v>310</v>
      </c>
      <c r="H11" s="25" t="s">
        <v>309</v>
      </c>
      <c r="I11" s="25" t="s">
        <v>308</v>
      </c>
      <c r="J11" s="25" t="s">
        <v>307</v>
      </c>
      <c r="K11" s="25" t="s">
        <v>306</v>
      </c>
      <c r="L11" s="25" t="s">
        <v>305</v>
      </c>
      <c r="M11" s="25" t="s">
        <v>304</v>
      </c>
      <c r="N11" s="24" t="s">
        <v>303</v>
      </c>
    </row>
    <row r="12" spans="1:14">
      <c r="A12" s="79"/>
      <c r="B12" s="31" t="s">
        <v>302</v>
      </c>
      <c r="C12" s="31" t="s">
        <v>302</v>
      </c>
      <c r="D12" s="31" t="s">
        <v>302</v>
      </c>
      <c r="E12" s="31" t="s">
        <v>302</v>
      </c>
      <c r="F12" s="31" t="s">
        <v>302</v>
      </c>
      <c r="G12" s="31" t="s">
        <v>302</v>
      </c>
      <c r="H12" s="31" t="s">
        <v>302</v>
      </c>
      <c r="I12" s="31" t="s">
        <v>302</v>
      </c>
      <c r="J12" s="31" t="s">
        <v>302</v>
      </c>
      <c r="K12" s="31" t="s">
        <v>302</v>
      </c>
      <c r="L12" s="31" t="s">
        <v>302</v>
      </c>
      <c r="M12" s="31" t="s">
        <v>302</v>
      </c>
      <c r="N12" s="30" t="s">
        <v>302</v>
      </c>
    </row>
    <row r="13" spans="1:14">
      <c r="A13" s="20" t="s">
        <v>117</v>
      </c>
      <c r="B13" s="43">
        <v>2094340764</v>
      </c>
      <c r="C13" s="43">
        <v>1740390840</v>
      </c>
      <c r="D13" s="43">
        <v>1716630865</v>
      </c>
      <c r="E13" s="43">
        <v>1467472968</v>
      </c>
      <c r="F13" s="44">
        <v>2075971838</v>
      </c>
      <c r="G13" s="44">
        <v>1380310307</v>
      </c>
      <c r="H13" s="44">
        <v>1072063963</v>
      </c>
      <c r="I13" s="44">
        <v>1327022523</v>
      </c>
      <c r="J13" s="45">
        <v>1075846104</v>
      </c>
      <c r="K13" s="45">
        <v>968442070</v>
      </c>
      <c r="L13" s="45">
        <v>840629751</v>
      </c>
      <c r="M13" s="45">
        <v>839454569</v>
      </c>
      <c r="N13" s="18">
        <v>989321581</v>
      </c>
    </row>
    <row r="14" spans="1:14" hidden="1">
      <c r="A14" s="23" t="s">
        <v>272</v>
      </c>
      <c r="B14" s="22">
        <v>162308550</v>
      </c>
      <c r="C14" s="22">
        <v>206734706</v>
      </c>
      <c r="D14" s="22">
        <v>172036165</v>
      </c>
      <c r="E14" s="22">
        <v>94685311</v>
      </c>
      <c r="F14" s="22">
        <v>66727857</v>
      </c>
      <c r="G14" s="22">
        <v>161236658</v>
      </c>
      <c r="H14" s="22">
        <v>35148539</v>
      </c>
      <c r="I14" s="22">
        <v>76062647</v>
      </c>
      <c r="J14" s="22">
        <v>22172811</v>
      </c>
      <c r="K14" s="22">
        <v>13649216</v>
      </c>
      <c r="L14" s="22">
        <v>35516520</v>
      </c>
      <c r="M14" s="22">
        <v>32921893</v>
      </c>
      <c r="N14" s="21">
        <v>230839972</v>
      </c>
    </row>
    <row r="15" spans="1:14" hidden="1">
      <c r="A15" s="20" t="s">
        <v>191</v>
      </c>
      <c r="B15" s="19">
        <v>569681821</v>
      </c>
      <c r="C15" s="19">
        <v>585093026</v>
      </c>
      <c r="D15" s="19">
        <v>327907665</v>
      </c>
      <c r="E15" s="19">
        <v>222441803</v>
      </c>
      <c r="F15" s="19">
        <v>189536915</v>
      </c>
      <c r="G15" s="19">
        <v>200910696</v>
      </c>
      <c r="H15" s="19">
        <v>236085655</v>
      </c>
      <c r="I15" s="19">
        <v>316259083</v>
      </c>
      <c r="J15" s="19">
        <v>364509928</v>
      </c>
      <c r="K15" s="19">
        <v>255573472</v>
      </c>
      <c r="L15" s="19">
        <v>207476667</v>
      </c>
      <c r="M15" s="19">
        <v>143340321</v>
      </c>
      <c r="N15" s="18">
        <v>163140438</v>
      </c>
    </row>
    <row r="16" spans="1:14" hidden="1">
      <c r="A16" s="23" t="s">
        <v>127</v>
      </c>
      <c r="B16" s="22">
        <v>101118345</v>
      </c>
      <c r="C16" s="22">
        <v>56266826</v>
      </c>
      <c r="D16" s="22">
        <v>122794837</v>
      </c>
      <c r="E16" s="22">
        <v>143320728</v>
      </c>
      <c r="F16" s="22">
        <v>245365755</v>
      </c>
      <c r="G16" s="22">
        <v>103566694</v>
      </c>
      <c r="H16" s="22">
        <v>34578269</v>
      </c>
      <c r="I16" s="22">
        <v>67955436</v>
      </c>
      <c r="J16" s="22">
        <v>35948564</v>
      </c>
      <c r="K16" s="22">
        <v>12553488</v>
      </c>
      <c r="L16" s="22">
        <v>28976363</v>
      </c>
      <c r="M16" s="22">
        <v>35304187</v>
      </c>
      <c r="N16" s="21">
        <v>95735346</v>
      </c>
    </row>
    <row r="17" spans="1:14" hidden="1">
      <c r="A17" s="20" t="s">
        <v>283</v>
      </c>
      <c r="B17" s="19">
        <v>114934729</v>
      </c>
      <c r="C17" s="19">
        <v>37546434</v>
      </c>
      <c r="D17" s="19">
        <v>122565155</v>
      </c>
      <c r="E17" s="19">
        <v>127779797</v>
      </c>
      <c r="F17" s="19">
        <v>162784806</v>
      </c>
      <c r="G17" s="19">
        <v>80645485</v>
      </c>
      <c r="H17" s="19">
        <v>61875609</v>
      </c>
      <c r="I17" s="19">
        <v>128801811</v>
      </c>
      <c r="J17" s="19">
        <v>24818909</v>
      </c>
      <c r="K17" s="19">
        <v>24138922</v>
      </c>
      <c r="L17" s="19">
        <v>37076763</v>
      </c>
      <c r="M17" s="19">
        <v>93413484</v>
      </c>
      <c r="N17" s="18">
        <v>51329027</v>
      </c>
    </row>
    <row r="18" spans="1:14" hidden="1">
      <c r="A18" s="23" t="s">
        <v>267</v>
      </c>
      <c r="B18" s="22">
        <v>66360248</v>
      </c>
      <c r="C18" s="22">
        <v>44965734</v>
      </c>
      <c r="D18" s="22">
        <v>50731782</v>
      </c>
      <c r="E18" s="22">
        <v>46361624</v>
      </c>
      <c r="F18" s="22">
        <v>50122453</v>
      </c>
      <c r="G18" s="22">
        <v>32242708</v>
      </c>
      <c r="H18" s="22">
        <v>54716569</v>
      </c>
      <c r="I18" s="22">
        <v>57857541</v>
      </c>
      <c r="J18" s="22">
        <v>62178136</v>
      </c>
      <c r="K18" s="22">
        <v>61388052</v>
      </c>
      <c r="L18" s="22">
        <v>75803839</v>
      </c>
      <c r="M18" s="22">
        <v>41963560</v>
      </c>
      <c r="N18" s="21">
        <v>41759304</v>
      </c>
    </row>
    <row r="19" spans="1:14" hidden="1">
      <c r="A19" s="20" t="s">
        <v>259</v>
      </c>
      <c r="B19" s="19">
        <v>91144000</v>
      </c>
      <c r="C19" s="19">
        <v>66314958</v>
      </c>
      <c r="D19" s="19">
        <v>78875862</v>
      </c>
      <c r="E19" s="19">
        <v>80397138</v>
      </c>
      <c r="F19" s="19">
        <v>121526481</v>
      </c>
      <c r="G19" s="19">
        <v>103472527</v>
      </c>
      <c r="H19" s="19">
        <v>93233671</v>
      </c>
      <c r="I19" s="19">
        <v>64409256</v>
      </c>
      <c r="J19" s="19">
        <v>74332833</v>
      </c>
      <c r="K19" s="19">
        <v>67493937</v>
      </c>
      <c r="L19" s="19">
        <v>50008989</v>
      </c>
      <c r="M19" s="19">
        <v>61649482</v>
      </c>
      <c r="N19" s="18">
        <v>40629484</v>
      </c>
    </row>
    <row r="20" spans="1:14" hidden="1">
      <c r="A20" s="23" t="s">
        <v>243</v>
      </c>
      <c r="B20" s="22">
        <v>165410888</v>
      </c>
      <c r="C20" s="22">
        <v>74474972</v>
      </c>
      <c r="D20" s="22">
        <v>88894411</v>
      </c>
      <c r="E20" s="22">
        <v>166618949</v>
      </c>
      <c r="F20" s="22">
        <v>92207794</v>
      </c>
      <c r="G20" s="22">
        <v>51529312</v>
      </c>
      <c r="H20" s="22">
        <v>62603397</v>
      </c>
      <c r="I20" s="22">
        <v>59740437</v>
      </c>
      <c r="J20" s="22">
        <v>55170058</v>
      </c>
      <c r="K20" s="22">
        <v>66878518</v>
      </c>
      <c r="L20" s="22">
        <v>60363752</v>
      </c>
      <c r="M20" s="22">
        <v>39529537</v>
      </c>
      <c r="N20" s="21">
        <v>38034477</v>
      </c>
    </row>
    <row r="21" spans="1:14" hidden="1">
      <c r="A21" s="20" t="s">
        <v>258</v>
      </c>
      <c r="B21" s="19">
        <v>21954460</v>
      </c>
      <c r="C21" s="19">
        <v>19885166</v>
      </c>
      <c r="D21" s="19">
        <v>66505994</v>
      </c>
      <c r="E21" s="19">
        <v>13659468</v>
      </c>
      <c r="F21" s="19">
        <v>20510288</v>
      </c>
      <c r="G21" s="19">
        <v>23995247</v>
      </c>
      <c r="H21" s="19">
        <v>37203676</v>
      </c>
      <c r="I21" s="19">
        <v>43547584</v>
      </c>
      <c r="J21" s="19">
        <v>13553292</v>
      </c>
      <c r="K21" s="19">
        <v>52478256</v>
      </c>
      <c r="L21" s="19">
        <v>18337365</v>
      </c>
      <c r="M21" s="19">
        <v>45794739</v>
      </c>
      <c r="N21" s="18">
        <v>35665932</v>
      </c>
    </row>
    <row r="22" spans="1:14" hidden="1">
      <c r="A22" s="23" t="s">
        <v>155</v>
      </c>
      <c r="B22" s="22">
        <v>62988220</v>
      </c>
      <c r="C22" s="22">
        <v>35867403</v>
      </c>
      <c r="D22" s="22">
        <v>32677659</v>
      </c>
      <c r="E22" s="22">
        <v>25677246</v>
      </c>
      <c r="F22" s="22">
        <v>111525670</v>
      </c>
      <c r="G22" s="22">
        <v>37443415</v>
      </c>
      <c r="H22" s="22">
        <v>28460995</v>
      </c>
      <c r="I22" s="22">
        <v>30572732</v>
      </c>
      <c r="J22" s="22">
        <v>26626507</v>
      </c>
      <c r="K22" s="22">
        <v>17329331</v>
      </c>
      <c r="L22" s="22">
        <v>22180382</v>
      </c>
      <c r="M22" s="22">
        <v>20287941</v>
      </c>
      <c r="N22" s="21">
        <v>25731273</v>
      </c>
    </row>
    <row r="23" spans="1:14" hidden="1">
      <c r="A23" s="20" t="s">
        <v>225</v>
      </c>
      <c r="B23" s="19">
        <v>15269241</v>
      </c>
      <c r="C23" s="19">
        <v>7460452</v>
      </c>
      <c r="D23" s="19">
        <v>52255915</v>
      </c>
      <c r="E23" s="19">
        <v>56201731</v>
      </c>
      <c r="F23" s="19">
        <v>9956900</v>
      </c>
      <c r="G23" s="19">
        <v>7498388</v>
      </c>
      <c r="H23" s="19">
        <v>34314343</v>
      </c>
      <c r="I23" s="19">
        <v>7633293</v>
      </c>
      <c r="J23" s="19">
        <v>33411837</v>
      </c>
      <c r="K23" s="19">
        <v>25753702</v>
      </c>
      <c r="L23" s="19">
        <v>24129416</v>
      </c>
      <c r="M23" s="19">
        <v>28527614</v>
      </c>
      <c r="N23" s="18">
        <v>22054716</v>
      </c>
    </row>
    <row r="24" spans="1:14" hidden="1">
      <c r="A24" s="23" t="s">
        <v>224</v>
      </c>
      <c r="B24" s="22">
        <v>14454419</v>
      </c>
      <c r="C24" s="22">
        <v>1410889</v>
      </c>
      <c r="D24" s="22">
        <v>1818061</v>
      </c>
      <c r="E24" s="22">
        <v>31877059</v>
      </c>
      <c r="F24" s="22">
        <v>25379660</v>
      </c>
      <c r="G24" s="22">
        <v>21432677</v>
      </c>
      <c r="H24" s="22">
        <v>17935696</v>
      </c>
      <c r="I24" s="22">
        <v>16839663</v>
      </c>
      <c r="J24" s="22">
        <v>6454363</v>
      </c>
      <c r="K24" s="22">
        <v>30927307</v>
      </c>
      <c r="L24" s="22">
        <v>4396525</v>
      </c>
      <c r="M24" s="22">
        <v>48208677</v>
      </c>
      <c r="N24" s="21">
        <v>20588553</v>
      </c>
    </row>
    <row r="25" spans="1:14" hidden="1">
      <c r="A25" s="20" t="s">
        <v>278</v>
      </c>
      <c r="B25" s="19">
        <v>32796092</v>
      </c>
      <c r="C25" s="19">
        <v>22287451</v>
      </c>
      <c r="D25" s="19">
        <v>26973696</v>
      </c>
      <c r="E25" s="19">
        <v>13732117</v>
      </c>
      <c r="F25" s="19">
        <v>18036832</v>
      </c>
      <c r="G25" s="19">
        <v>13260807</v>
      </c>
      <c r="H25" s="19">
        <v>37352325</v>
      </c>
      <c r="I25" s="19">
        <v>27285162</v>
      </c>
      <c r="J25" s="19">
        <v>38687576</v>
      </c>
      <c r="K25" s="19">
        <v>28969915</v>
      </c>
      <c r="L25" s="19">
        <v>35454006</v>
      </c>
      <c r="M25" s="19">
        <v>13494657</v>
      </c>
      <c r="N25" s="18">
        <v>17743564</v>
      </c>
    </row>
    <row r="26" spans="1:14" hidden="1">
      <c r="A26" s="23" t="s">
        <v>232</v>
      </c>
      <c r="B26" s="22">
        <v>41324029</v>
      </c>
      <c r="C26" s="22">
        <v>127521293</v>
      </c>
      <c r="D26" s="22">
        <v>17333955</v>
      </c>
      <c r="E26" s="22">
        <v>13699146</v>
      </c>
      <c r="F26" s="22">
        <v>42804669</v>
      </c>
      <c r="G26" s="22">
        <v>80964445</v>
      </c>
      <c r="H26" s="22">
        <v>59846654</v>
      </c>
      <c r="I26" s="22">
        <v>80397790</v>
      </c>
      <c r="J26" s="22">
        <v>43942084</v>
      </c>
      <c r="K26" s="22">
        <v>37798049</v>
      </c>
      <c r="L26" s="22">
        <v>24415735</v>
      </c>
      <c r="M26" s="22">
        <v>32726810</v>
      </c>
      <c r="N26" s="21">
        <v>17710292</v>
      </c>
    </row>
    <row r="27" spans="1:14" hidden="1">
      <c r="A27" s="20" t="s">
        <v>132</v>
      </c>
      <c r="B27" s="19">
        <v>14240474</v>
      </c>
      <c r="C27" s="19">
        <v>15849228</v>
      </c>
      <c r="D27" s="19">
        <v>18525342</v>
      </c>
      <c r="E27" s="19">
        <v>20105974</v>
      </c>
      <c r="F27" s="19">
        <v>25487824</v>
      </c>
      <c r="G27" s="19">
        <v>15674143</v>
      </c>
      <c r="H27" s="19">
        <v>10911600</v>
      </c>
      <c r="I27" s="19">
        <v>16901816</v>
      </c>
      <c r="J27" s="19">
        <v>7837848</v>
      </c>
      <c r="K27" s="19">
        <v>16041371</v>
      </c>
      <c r="L27" s="19">
        <v>7538446</v>
      </c>
      <c r="M27" s="19">
        <v>6385894</v>
      </c>
      <c r="N27" s="18">
        <v>15073009</v>
      </c>
    </row>
    <row r="28" spans="1:14" hidden="1">
      <c r="A28" s="23" t="s">
        <v>168</v>
      </c>
      <c r="B28" s="22">
        <v>20236799</v>
      </c>
      <c r="C28" s="22">
        <v>31007342</v>
      </c>
      <c r="D28" s="22">
        <v>32563781</v>
      </c>
      <c r="E28" s="22">
        <v>32955483</v>
      </c>
      <c r="F28" s="22">
        <v>51618299</v>
      </c>
      <c r="G28" s="22">
        <v>37677162</v>
      </c>
      <c r="H28" s="22">
        <v>18257064</v>
      </c>
      <c r="I28" s="22">
        <v>28707352</v>
      </c>
      <c r="J28" s="22">
        <v>22669959</v>
      </c>
      <c r="K28" s="22">
        <v>17997977</v>
      </c>
      <c r="L28" s="22">
        <v>10666827</v>
      </c>
      <c r="M28" s="22">
        <v>20349609</v>
      </c>
      <c r="N28" s="21">
        <v>14278130</v>
      </c>
    </row>
    <row r="29" spans="1:14" hidden="1">
      <c r="A29" s="20" t="s">
        <v>261</v>
      </c>
      <c r="B29" s="19">
        <v>14673640</v>
      </c>
      <c r="C29" s="19">
        <v>10753957</v>
      </c>
      <c r="D29" s="19">
        <v>13013149</v>
      </c>
      <c r="E29" s="19">
        <v>5310119</v>
      </c>
      <c r="F29" s="19">
        <v>17675102</v>
      </c>
      <c r="G29" s="19">
        <v>13807873</v>
      </c>
      <c r="H29" s="19">
        <v>12154427</v>
      </c>
      <c r="I29" s="19">
        <v>15460828</v>
      </c>
      <c r="J29" s="19">
        <v>9308350</v>
      </c>
      <c r="K29" s="19">
        <v>11808919</v>
      </c>
      <c r="L29" s="19">
        <v>10242235</v>
      </c>
      <c r="M29" s="19">
        <v>6998033</v>
      </c>
      <c r="N29" s="18">
        <v>12789966</v>
      </c>
    </row>
    <row r="30" spans="1:14" hidden="1">
      <c r="A30" s="23" t="s">
        <v>268</v>
      </c>
      <c r="B30" s="22">
        <v>1057804</v>
      </c>
      <c r="C30" s="22">
        <v>1165566</v>
      </c>
      <c r="D30" s="22">
        <v>10723</v>
      </c>
      <c r="E30" s="22">
        <v>3064</v>
      </c>
      <c r="F30" s="22">
        <v>1519067</v>
      </c>
      <c r="G30" s="22">
        <v>4575757</v>
      </c>
      <c r="H30" s="22">
        <v>14085087</v>
      </c>
      <c r="I30" s="22">
        <v>4751384</v>
      </c>
      <c r="J30" s="22">
        <v>7848985</v>
      </c>
      <c r="K30" s="22">
        <v>10956569</v>
      </c>
      <c r="L30" s="22">
        <v>8304710</v>
      </c>
      <c r="M30" s="22">
        <v>3085195</v>
      </c>
      <c r="N30" s="21">
        <v>12071961</v>
      </c>
    </row>
    <row r="31" spans="1:14" hidden="1">
      <c r="A31" s="20" t="s">
        <v>226</v>
      </c>
      <c r="B31" s="19">
        <v>13525658</v>
      </c>
      <c r="C31" s="19">
        <v>40802982</v>
      </c>
      <c r="D31" s="19">
        <v>40202648</v>
      </c>
      <c r="E31" s="19">
        <v>44988022</v>
      </c>
      <c r="F31" s="19">
        <v>53711652</v>
      </c>
      <c r="G31" s="19">
        <v>28592775</v>
      </c>
      <c r="H31" s="19">
        <v>22252028</v>
      </c>
      <c r="I31" s="19">
        <v>26597877</v>
      </c>
      <c r="J31" s="19">
        <v>31463891</v>
      </c>
      <c r="K31" s="19">
        <v>20936519</v>
      </c>
      <c r="L31" s="19">
        <v>13689027</v>
      </c>
      <c r="M31" s="19">
        <v>12799711</v>
      </c>
      <c r="N31" s="18">
        <v>11642411</v>
      </c>
    </row>
    <row r="32" spans="1:14" hidden="1">
      <c r="A32" s="23" t="s">
        <v>219</v>
      </c>
      <c r="B32" s="22">
        <v>15897414</v>
      </c>
      <c r="C32" s="22">
        <v>8466280</v>
      </c>
      <c r="D32" s="22">
        <v>25076285</v>
      </c>
      <c r="E32" s="22">
        <v>525963</v>
      </c>
      <c r="F32" s="22">
        <v>11648440</v>
      </c>
      <c r="G32" s="22">
        <v>6370854</v>
      </c>
      <c r="H32" s="22">
        <v>12581325</v>
      </c>
      <c r="I32" s="22">
        <v>22133230</v>
      </c>
      <c r="J32" s="22">
        <v>16409348</v>
      </c>
      <c r="K32" s="22">
        <v>11064861</v>
      </c>
      <c r="L32" s="22">
        <v>25403131</v>
      </c>
      <c r="M32" s="22">
        <v>6873858</v>
      </c>
      <c r="N32" s="21">
        <v>11288229</v>
      </c>
    </row>
    <row r="33" spans="1:14" hidden="1">
      <c r="A33" s="20" t="s">
        <v>263</v>
      </c>
      <c r="B33" s="19">
        <v>31648768</v>
      </c>
      <c r="C33" s="19">
        <v>25698091</v>
      </c>
      <c r="D33" s="19">
        <v>32966758</v>
      </c>
      <c r="E33" s="19">
        <v>152010370</v>
      </c>
      <c r="F33" s="19">
        <v>160269164</v>
      </c>
      <c r="G33" s="19">
        <v>42656914</v>
      </c>
      <c r="H33" s="19">
        <v>13803053</v>
      </c>
      <c r="I33" s="19">
        <v>24851571</v>
      </c>
      <c r="J33" s="19">
        <v>16275834</v>
      </c>
      <c r="K33" s="19">
        <v>12570567</v>
      </c>
      <c r="L33" s="19">
        <v>10945149</v>
      </c>
      <c r="M33" s="19">
        <v>12992343</v>
      </c>
      <c r="N33" s="18">
        <v>11278642</v>
      </c>
    </row>
    <row r="34" spans="1:14" hidden="1">
      <c r="A34" s="23" t="s">
        <v>269</v>
      </c>
      <c r="B34" s="22">
        <v>10016591</v>
      </c>
      <c r="C34" s="22">
        <v>11797561</v>
      </c>
      <c r="D34" s="22">
        <v>3098745</v>
      </c>
      <c r="E34" s="22">
        <v>2933998</v>
      </c>
      <c r="F34" s="22">
        <v>7976163</v>
      </c>
      <c r="G34" s="22">
        <v>22200</v>
      </c>
      <c r="H34" s="22">
        <v>7792472</v>
      </c>
      <c r="I34" s="22">
        <v>4555630</v>
      </c>
      <c r="J34" s="22">
        <v>8625055</v>
      </c>
      <c r="K34" s="22">
        <v>4145622</v>
      </c>
      <c r="L34" s="22">
        <v>62222</v>
      </c>
      <c r="M34" s="22">
        <v>4513683</v>
      </c>
      <c r="N34" s="21">
        <v>10469465</v>
      </c>
    </row>
    <row r="35" spans="1:14" hidden="1">
      <c r="A35" s="20" t="s">
        <v>156</v>
      </c>
      <c r="B35" s="19">
        <v>34062309</v>
      </c>
      <c r="C35" s="19">
        <v>27894354</v>
      </c>
      <c r="D35" s="19">
        <v>40691883</v>
      </c>
      <c r="E35" s="19">
        <v>13405840</v>
      </c>
      <c r="F35" s="19">
        <v>26710532</v>
      </c>
      <c r="G35" s="19">
        <v>20981943</v>
      </c>
      <c r="H35" s="19">
        <v>12662565</v>
      </c>
      <c r="I35" s="19">
        <v>21659010</v>
      </c>
      <c r="J35" s="19">
        <v>9787997</v>
      </c>
      <c r="K35" s="19">
        <v>16329110</v>
      </c>
      <c r="L35" s="19">
        <v>9646355</v>
      </c>
      <c r="M35" s="19">
        <v>8850711</v>
      </c>
      <c r="N35" s="18">
        <v>8736813</v>
      </c>
    </row>
    <row r="36" spans="1:14" hidden="1">
      <c r="A36" s="23" t="s">
        <v>270</v>
      </c>
      <c r="B36" s="22">
        <v>1997862</v>
      </c>
      <c r="C36" s="22">
        <v>7301789</v>
      </c>
      <c r="D36" s="22">
        <v>158170</v>
      </c>
      <c r="E36" s="22">
        <v>9711515</v>
      </c>
      <c r="F36" s="22">
        <v>10788951</v>
      </c>
      <c r="G36" s="22">
        <v>9537533</v>
      </c>
      <c r="H36" s="22">
        <v>550000</v>
      </c>
      <c r="I36" s="22">
        <v>10369083</v>
      </c>
      <c r="J36" s="22">
        <v>7614637</v>
      </c>
      <c r="K36" s="22">
        <v>4667130</v>
      </c>
      <c r="L36" s="22">
        <v>593618</v>
      </c>
      <c r="M36" s="22">
        <v>13448900</v>
      </c>
      <c r="N36" s="21">
        <v>8271147</v>
      </c>
    </row>
    <row r="37" spans="1:14" hidden="1">
      <c r="A37" s="20" t="s">
        <v>171</v>
      </c>
      <c r="B37" s="19">
        <v>19533104</v>
      </c>
      <c r="C37" s="19">
        <v>22856439</v>
      </c>
      <c r="D37" s="19">
        <v>25832588</v>
      </c>
      <c r="E37" s="19">
        <v>22866469</v>
      </c>
      <c r="F37" s="19">
        <v>16673294</v>
      </c>
      <c r="G37" s="19">
        <v>29656055</v>
      </c>
      <c r="H37" s="19">
        <v>10038789</v>
      </c>
      <c r="I37" s="19">
        <v>12090582</v>
      </c>
      <c r="J37" s="19">
        <v>5948598</v>
      </c>
      <c r="K37" s="19">
        <v>8048580</v>
      </c>
      <c r="L37" s="19">
        <v>2721806</v>
      </c>
      <c r="M37" s="19">
        <v>0</v>
      </c>
      <c r="N37" s="18">
        <v>7939059</v>
      </c>
    </row>
    <row r="38" spans="1:14" hidden="1">
      <c r="A38" s="23" t="s">
        <v>172</v>
      </c>
      <c r="B38" s="22">
        <v>10598178</v>
      </c>
      <c r="C38" s="22">
        <v>7913374</v>
      </c>
      <c r="D38" s="22">
        <v>9613221</v>
      </c>
      <c r="E38" s="22">
        <v>8779309</v>
      </c>
      <c r="F38" s="22">
        <v>16580508</v>
      </c>
      <c r="G38" s="22">
        <v>14348983</v>
      </c>
      <c r="H38" s="22">
        <v>7778258</v>
      </c>
      <c r="I38" s="22">
        <v>10523635</v>
      </c>
      <c r="J38" s="22">
        <v>10420924</v>
      </c>
      <c r="K38" s="22">
        <v>13741031</v>
      </c>
      <c r="L38" s="22">
        <v>8843208</v>
      </c>
      <c r="M38" s="22">
        <v>12306956</v>
      </c>
      <c r="N38" s="21">
        <v>6157484</v>
      </c>
    </row>
    <row r="39" spans="1:14" hidden="1">
      <c r="A39" s="20" t="s">
        <v>240</v>
      </c>
      <c r="B39" s="19">
        <v>214598444</v>
      </c>
      <c r="C39" s="19">
        <v>30905604</v>
      </c>
      <c r="D39" s="19">
        <v>23186128</v>
      </c>
      <c r="E39" s="19">
        <v>7096926</v>
      </c>
      <c r="F39" s="19">
        <v>194513175</v>
      </c>
      <c r="G39" s="19">
        <v>29142499</v>
      </c>
      <c r="H39" s="19">
        <v>10042003</v>
      </c>
      <c r="I39" s="19">
        <v>33981804</v>
      </c>
      <c r="J39" s="19">
        <v>9007695</v>
      </c>
      <c r="K39" s="19">
        <v>6906956</v>
      </c>
      <c r="L39" s="19">
        <v>9656923</v>
      </c>
      <c r="M39" s="19">
        <v>5487866</v>
      </c>
      <c r="N39" s="18">
        <v>4763687</v>
      </c>
    </row>
    <row r="40" spans="1:14" hidden="1">
      <c r="A40" s="23" t="s">
        <v>133</v>
      </c>
      <c r="B40" s="22">
        <v>1509263</v>
      </c>
      <c r="C40" s="22">
        <v>4263711</v>
      </c>
      <c r="D40" s="22">
        <v>7396124</v>
      </c>
      <c r="E40" s="22">
        <v>8221050</v>
      </c>
      <c r="F40" s="22">
        <v>9746091</v>
      </c>
      <c r="G40" s="22">
        <v>7227954</v>
      </c>
      <c r="H40" s="22">
        <v>4447299</v>
      </c>
      <c r="I40" s="22">
        <v>2219518</v>
      </c>
      <c r="J40" s="22">
        <v>5950121</v>
      </c>
      <c r="K40" s="22">
        <v>5619867</v>
      </c>
      <c r="L40" s="22">
        <v>4450035</v>
      </c>
      <c r="M40" s="22">
        <v>4023281</v>
      </c>
      <c r="N40" s="21">
        <v>4394414</v>
      </c>
    </row>
    <row r="41" spans="1:14" hidden="1">
      <c r="A41" s="20" t="s">
        <v>244</v>
      </c>
      <c r="B41" s="19">
        <v>5719348</v>
      </c>
      <c r="C41" s="19">
        <v>3554106</v>
      </c>
      <c r="D41" s="19">
        <v>2888495</v>
      </c>
      <c r="E41" s="19">
        <v>2990949</v>
      </c>
      <c r="F41" s="19">
        <v>3881191</v>
      </c>
      <c r="G41" s="19">
        <v>2511589</v>
      </c>
      <c r="H41" s="19">
        <v>3661534</v>
      </c>
      <c r="I41" s="19">
        <v>3035068</v>
      </c>
      <c r="J41" s="19">
        <v>4627619</v>
      </c>
      <c r="K41" s="19">
        <v>4094831</v>
      </c>
      <c r="L41" s="19">
        <v>2963155</v>
      </c>
      <c r="M41" s="19">
        <v>4190139</v>
      </c>
      <c r="N41" s="18">
        <v>4144758</v>
      </c>
    </row>
    <row r="42" spans="1:14" hidden="1">
      <c r="A42" s="23" t="s">
        <v>235</v>
      </c>
      <c r="B42" s="22">
        <v>15811881</v>
      </c>
      <c r="C42" s="22">
        <v>19108516</v>
      </c>
      <c r="D42" s="22">
        <v>17320166</v>
      </c>
      <c r="E42" s="22">
        <v>20853672</v>
      </c>
      <c r="F42" s="22">
        <v>12070913</v>
      </c>
      <c r="G42" s="22">
        <v>29222162</v>
      </c>
      <c r="H42" s="22">
        <v>23885497</v>
      </c>
      <c r="I42" s="22">
        <v>12002046</v>
      </c>
      <c r="J42" s="22">
        <v>6446998</v>
      </c>
      <c r="K42" s="22">
        <v>4798518</v>
      </c>
      <c r="L42" s="22">
        <v>5061902</v>
      </c>
      <c r="M42" s="22">
        <v>3005032</v>
      </c>
      <c r="N42" s="21">
        <v>4075570</v>
      </c>
    </row>
    <row r="43" spans="1:14" hidden="1">
      <c r="A43" s="20" t="s">
        <v>253</v>
      </c>
      <c r="B43" s="19">
        <v>737105</v>
      </c>
      <c r="C43" s="19">
        <v>14533195</v>
      </c>
      <c r="D43" s="19">
        <v>20004</v>
      </c>
      <c r="E43" s="19">
        <v>2011329</v>
      </c>
      <c r="F43" s="19">
        <v>100747</v>
      </c>
      <c r="G43" s="19">
        <v>3870611</v>
      </c>
      <c r="H43" s="19">
        <v>2212665</v>
      </c>
      <c r="I43" s="19">
        <v>5104361</v>
      </c>
      <c r="J43" s="19">
        <v>2000</v>
      </c>
      <c r="K43" s="19">
        <v>7500</v>
      </c>
      <c r="L43" s="19">
        <v>710684</v>
      </c>
      <c r="M43" s="19">
        <v>3319712</v>
      </c>
      <c r="N43" s="18">
        <v>3900430</v>
      </c>
    </row>
    <row r="44" spans="1:14" hidden="1">
      <c r="A44" s="23" t="s">
        <v>282</v>
      </c>
      <c r="B44" s="22">
        <v>13494117</v>
      </c>
      <c r="C44" s="22">
        <v>6802818</v>
      </c>
      <c r="D44" s="22">
        <v>900340</v>
      </c>
      <c r="E44" s="22">
        <v>2228394</v>
      </c>
      <c r="F44" s="22">
        <v>7166700</v>
      </c>
      <c r="G44" s="22">
        <v>5103864</v>
      </c>
      <c r="H44" s="22">
        <v>1863695</v>
      </c>
      <c r="I44" s="22">
        <v>2570020</v>
      </c>
      <c r="J44" s="22">
        <v>4755030</v>
      </c>
      <c r="K44" s="22">
        <v>5879914</v>
      </c>
      <c r="L44" s="22">
        <v>816372</v>
      </c>
      <c r="M44" s="22">
        <v>885509</v>
      </c>
      <c r="N44" s="21">
        <v>3622000</v>
      </c>
    </row>
    <row r="45" spans="1:14" hidden="1">
      <c r="A45" s="20" t="s">
        <v>205</v>
      </c>
      <c r="B45" s="19">
        <v>15282331</v>
      </c>
      <c r="C45" s="19">
        <v>12540461</v>
      </c>
      <c r="D45" s="19">
        <v>14484301</v>
      </c>
      <c r="E45" s="19">
        <v>4318688</v>
      </c>
      <c r="F45" s="19">
        <v>17675457</v>
      </c>
      <c r="G45" s="19">
        <v>11912053</v>
      </c>
      <c r="H45" s="19">
        <v>18819594</v>
      </c>
      <c r="I45" s="19">
        <v>4180903</v>
      </c>
      <c r="J45" s="19">
        <v>3546182</v>
      </c>
      <c r="K45" s="19">
        <v>13747224</v>
      </c>
      <c r="L45" s="19">
        <v>3101862</v>
      </c>
      <c r="M45" s="19">
        <v>2494602</v>
      </c>
      <c r="N45" s="18">
        <v>3480300</v>
      </c>
    </row>
    <row r="46" spans="1:14" hidden="1">
      <c r="A46" s="23" t="s">
        <v>125</v>
      </c>
      <c r="B46" s="22">
        <v>4027595</v>
      </c>
      <c r="C46" s="22">
        <v>8222025</v>
      </c>
      <c r="D46" s="22">
        <v>4167490</v>
      </c>
      <c r="E46" s="22">
        <v>5935175</v>
      </c>
      <c r="F46" s="22">
        <v>6064372</v>
      </c>
      <c r="G46" s="22">
        <v>3738852</v>
      </c>
      <c r="H46" s="22">
        <v>4091865</v>
      </c>
      <c r="I46" s="22">
        <v>4942167</v>
      </c>
      <c r="J46" s="22">
        <v>4187280</v>
      </c>
      <c r="K46" s="22">
        <v>7821542</v>
      </c>
      <c r="L46" s="22">
        <v>4414235</v>
      </c>
      <c r="M46" s="22">
        <v>5536165</v>
      </c>
      <c r="N46" s="21">
        <v>3395043</v>
      </c>
    </row>
    <row r="47" spans="1:14" hidden="1">
      <c r="A47" s="20" t="s">
        <v>214</v>
      </c>
      <c r="B47" s="19">
        <v>753113</v>
      </c>
      <c r="C47" s="19">
        <v>1537872</v>
      </c>
      <c r="D47" s="19">
        <v>1589680</v>
      </c>
      <c r="E47" s="19">
        <v>348028</v>
      </c>
      <c r="F47" s="19">
        <v>3290661</v>
      </c>
      <c r="G47" s="19">
        <v>282761</v>
      </c>
      <c r="H47" s="19">
        <v>2546480</v>
      </c>
      <c r="I47" s="19">
        <v>2278573</v>
      </c>
      <c r="J47" s="19">
        <v>1738088</v>
      </c>
      <c r="K47" s="19">
        <v>2643265</v>
      </c>
      <c r="L47" s="19">
        <v>1688443</v>
      </c>
      <c r="M47" s="19">
        <v>1162116</v>
      </c>
      <c r="N47" s="18">
        <v>2403226</v>
      </c>
    </row>
    <row r="48" spans="1:14" hidden="1">
      <c r="A48" s="23" t="s">
        <v>123</v>
      </c>
      <c r="B48" s="22">
        <v>128139</v>
      </c>
      <c r="C48" s="22">
        <v>1836105</v>
      </c>
      <c r="D48" s="22">
        <v>1757188</v>
      </c>
      <c r="E48" s="22">
        <v>1530819</v>
      </c>
      <c r="F48" s="22">
        <v>2404869</v>
      </c>
      <c r="G48" s="22">
        <v>1636192</v>
      </c>
      <c r="H48" s="22">
        <v>2474299</v>
      </c>
      <c r="I48" s="22">
        <v>1643079</v>
      </c>
      <c r="J48" s="22">
        <v>1717416</v>
      </c>
      <c r="K48" s="22">
        <v>2659450</v>
      </c>
      <c r="L48" s="22">
        <v>2558568</v>
      </c>
      <c r="M48" s="22">
        <v>1471950</v>
      </c>
      <c r="N48" s="21">
        <v>2259513</v>
      </c>
    </row>
    <row r="49" spans="1:14" hidden="1">
      <c r="A49" s="20" t="s">
        <v>241</v>
      </c>
      <c r="B49" s="19">
        <v>18983776</v>
      </c>
      <c r="C49" s="19">
        <v>11089128</v>
      </c>
      <c r="D49" s="19">
        <v>14766507</v>
      </c>
      <c r="E49" s="19">
        <v>14748229</v>
      </c>
      <c r="F49" s="19">
        <v>15132102</v>
      </c>
      <c r="G49" s="19">
        <v>11640326</v>
      </c>
      <c r="H49" s="19">
        <v>3413638</v>
      </c>
      <c r="I49" s="19">
        <v>9752367</v>
      </c>
      <c r="J49" s="19">
        <v>9996541</v>
      </c>
      <c r="K49" s="19">
        <v>3455290</v>
      </c>
      <c r="L49" s="19">
        <v>3479705</v>
      </c>
      <c r="M49" s="19">
        <v>2431020</v>
      </c>
      <c r="N49" s="18">
        <v>2073675</v>
      </c>
    </row>
    <row r="50" spans="1:14" hidden="1">
      <c r="A50" s="23" t="s">
        <v>223</v>
      </c>
      <c r="B50" s="22">
        <v>244049</v>
      </c>
      <c r="C50" s="22">
        <v>23820</v>
      </c>
      <c r="D50" s="22">
        <v>76919</v>
      </c>
      <c r="E50" s="22">
        <v>0</v>
      </c>
      <c r="F50" s="22">
        <v>90113</v>
      </c>
      <c r="G50" s="22">
        <v>0</v>
      </c>
      <c r="H50" s="22">
        <v>0</v>
      </c>
      <c r="I50" s="22">
        <v>0</v>
      </c>
      <c r="J50" s="22">
        <v>0</v>
      </c>
      <c r="K50" s="22">
        <v>2686278</v>
      </c>
      <c r="L50" s="22">
        <v>2544907</v>
      </c>
      <c r="M50" s="22">
        <v>0</v>
      </c>
      <c r="N50" s="21">
        <v>2065026</v>
      </c>
    </row>
    <row r="51" spans="1:14" hidden="1">
      <c r="A51" s="20" t="s">
        <v>135</v>
      </c>
      <c r="B51" s="19">
        <v>1866550</v>
      </c>
      <c r="C51" s="19">
        <v>8438379</v>
      </c>
      <c r="D51" s="19">
        <v>1301265</v>
      </c>
      <c r="E51" s="19">
        <v>1078042</v>
      </c>
      <c r="F51" s="19">
        <v>25931963</v>
      </c>
      <c r="G51" s="19">
        <v>42005513</v>
      </c>
      <c r="H51" s="19">
        <v>20445448</v>
      </c>
      <c r="I51" s="19">
        <v>8250361</v>
      </c>
      <c r="J51" s="19">
        <v>11826367</v>
      </c>
      <c r="K51" s="19">
        <v>207880</v>
      </c>
      <c r="L51" s="19">
        <v>9063833</v>
      </c>
      <c r="M51" s="19">
        <v>4668294</v>
      </c>
      <c r="N51" s="18">
        <v>1735043</v>
      </c>
    </row>
    <row r="52" spans="1:14" hidden="1">
      <c r="A52" s="23" t="s">
        <v>344</v>
      </c>
      <c r="B52" s="22">
        <v>1870536</v>
      </c>
      <c r="C52" s="22">
        <v>2194754</v>
      </c>
      <c r="D52" s="22">
        <v>1678949</v>
      </c>
      <c r="E52" s="22">
        <v>782010</v>
      </c>
      <c r="F52" s="22">
        <v>3476731</v>
      </c>
      <c r="G52" s="22">
        <v>1703946</v>
      </c>
      <c r="H52" s="22">
        <v>390272</v>
      </c>
      <c r="I52" s="22">
        <v>2577502</v>
      </c>
      <c r="J52" s="22">
        <v>2239258</v>
      </c>
      <c r="K52" s="22">
        <v>366924</v>
      </c>
      <c r="L52" s="22">
        <v>359229</v>
      </c>
      <c r="M52" s="22">
        <v>1144357</v>
      </c>
      <c r="N52" s="21">
        <v>1489158</v>
      </c>
    </row>
    <row r="53" spans="1:14" hidden="1">
      <c r="A53" s="20" t="s">
        <v>182</v>
      </c>
      <c r="B53" s="19">
        <v>2864800</v>
      </c>
      <c r="C53" s="19">
        <v>2801690</v>
      </c>
      <c r="D53" s="19">
        <v>2437734</v>
      </c>
      <c r="E53" s="19">
        <v>808182</v>
      </c>
      <c r="F53" s="19">
        <v>2943800</v>
      </c>
      <c r="G53" s="19">
        <v>3246786</v>
      </c>
      <c r="H53" s="19">
        <v>3991083</v>
      </c>
      <c r="I53" s="19">
        <v>1582530</v>
      </c>
      <c r="J53" s="19">
        <v>3447338</v>
      </c>
      <c r="K53" s="19">
        <v>4016738</v>
      </c>
      <c r="L53" s="19">
        <v>3468666</v>
      </c>
      <c r="M53" s="19">
        <v>2951747</v>
      </c>
      <c r="N53" s="18">
        <v>1366673</v>
      </c>
    </row>
    <row r="54" spans="1:14" hidden="1">
      <c r="A54" s="23" t="s">
        <v>238</v>
      </c>
      <c r="B54" s="22">
        <v>5796692</v>
      </c>
      <c r="C54" s="22">
        <v>602011</v>
      </c>
      <c r="D54" s="22">
        <v>65266</v>
      </c>
      <c r="E54" s="22">
        <v>3598608</v>
      </c>
      <c r="F54" s="22">
        <v>4392874</v>
      </c>
      <c r="G54" s="22">
        <v>501335</v>
      </c>
      <c r="H54" s="22">
        <v>3172149</v>
      </c>
      <c r="I54" s="22">
        <v>3587176</v>
      </c>
      <c r="J54" s="22">
        <v>593208</v>
      </c>
      <c r="K54" s="22">
        <v>1934260</v>
      </c>
      <c r="L54" s="22">
        <v>0</v>
      </c>
      <c r="M54" s="22">
        <v>458407</v>
      </c>
      <c r="N54" s="21">
        <v>1292455</v>
      </c>
    </row>
    <row r="55" spans="1:14" hidden="1">
      <c r="A55" s="20" t="s">
        <v>265</v>
      </c>
      <c r="B55" s="19">
        <v>2064614</v>
      </c>
      <c r="C55" s="19">
        <v>5119412</v>
      </c>
      <c r="D55" s="19">
        <v>3731713</v>
      </c>
      <c r="E55" s="19">
        <v>10426265</v>
      </c>
      <c r="F55" s="19">
        <v>11150370</v>
      </c>
      <c r="G55" s="19">
        <v>54</v>
      </c>
      <c r="H55" s="19">
        <v>21292</v>
      </c>
      <c r="I55" s="19">
        <v>23763840</v>
      </c>
      <c r="J55" s="19">
        <v>15184704</v>
      </c>
      <c r="K55" s="19">
        <v>35321015</v>
      </c>
      <c r="L55" s="19">
        <v>16480369</v>
      </c>
      <c r="M55" s="19">
        <v>17044699</v>
      </c>
      <c r="N55" s="18">
        <v>1236005</v>
      </c>
    </row>
    <row r="56" spans="1:14" hidden="1">
      <c r="A56" s="23" t="s">
        <v>179</v>
      </c>
      <c r="B56" s="22">
        <v>870041</v>
      </c>
      <c r="C56" s="22">
        <v>1293082</v>
      </c>
      <c r="D56" s="22">
        <v>1232800</v>
      </c>
      <c r="E56" s="22">
        <v>755465</v>
      </c>
      <c r="F56" s="22">
        <v>1271327</v>
      </c>
      <c r="G56" s="22">
        <v>1936048</v>
      </c>
      <c r="H56" s="22">
        <v>1002750</v>
      </c>
      <c r="I56" s="22">
        <v>671180</v>
      </c>
      <c r="J56" s="22">
        <v>1326006</v>
      </c>
      <c r="K56" s="22">
        <v>1150288</v>
      </c>
      <c r="L56" s="22">
        <v>482256</v>
      </c>
      <c r="M56" s="22">
        <v>883103</v>
      </c>
      <c r="N56" s="21">
        <v>1211372</v>
      </c>
    </row>
    <row r="57" spans="1:14">
      <c r="A57" s="20" t="s">
        <v>122</v>
      </c>
      <c r="B57" s="19">
        <v>1292442</v>
      </c>
      <c r="C57" s="19">
        <v>3472235</v>
      </c>
      <c r="D57" s="19">
        <v>5145175</v>
      </c>
      <c r="E57" s="19">
        <v>1639426</v>
      </c>
      <c r="F57" s="19">
        <v>2757085</v>
      </c>
      <c r="G57" s="19">
        <v>1743648</v>
      </c>
      <c r="H57" s="19">
        <v>2051609</v>
      </c>
      <c r="I57" s="19">
        <v>1219720</v>
      </c>
      <c r="J57" s="19">
        <v>1347614</v>
      </c>
      <c r="K57" s="19">
        <v>2679730</v>
      </c>
      <c r="L57" s="19">
        <v>2071002</v>
      </c>
      <c r="M57" s="19">
        <v>678719</v>
      </c>
      <c r="N57" s="18">
        <v>1021437</v>
      </c>
    </row>
    <row r="58" spans="1:14" hidden="1">
      <c r="A58" s="23" t="s">
        <v>140</v>
      </c>
      <c r="B58" s="22">
        <v>125782</v>
      </c>
      <c r="C58" s="22">
        <v>818724</v>
      </c>
      <c r="D58" s="22">
        <v>826728</v>
      </c>
      <c r="E58" s="22">
        <v>724093</v>
      </c>
      <c r="F58" s="22">
        <v>392655</v>
      </c>
      <c r="G58" s="22">
        <v>261700</v>
      </c>
      <c r="H58" s="22">
        <v>885662</v>
      </c>
      <c r="I58" s="22">
        <v>102634</v>
      </c>
      <c r="J58" s="22">
        <v>194872</v>
      </c>
      <c r="K58" s="22">
        <v>0</v>
      </c>
      <c r="L58" s="22">
        <v>639506</v>
      </c>
      <c r="M58" s="22">
        <v>398214</v>
      </c>
      <c r="N58" s="21">
        <v>957376</v>
      </c>
    </row>
    <row r="59" spans="1:14" hidden="1">
      <c r="A59" s="20" t="s">
        <v>134</v>
      </c>
      <c r="B59" s="19">
        <v>2067581</v>
      </c>
      <c r="C59" s="19">
        <v>2332104</v>
      </c>
      <c r="D59" s="19">
        <v>1331754</v>
      </c>
      <c r="E59" s="19">
        <v>3203518</v>
      </c>
      <c r="F59" s="19">
        <v>3624778</v>
      </c>
      <c r="G59" s="19">
        <v>3825616</v>
      </c>
      <c r="H59" s="19">
        <v>3574535</v>
      </c>
      <c r="I59" s="19">
        <v>3804509</v>
      </c>
      <c r="J59" s="19">
        <v>4830186</v>
      </c>
      <c r="K59" s="19">
        <v>3947397</v>
      </c>
      <c r="L59" s="19">
        <v>3671568</v>
      </c>
      <c r="M59" s="19">
        <v>2274312</v>
      </c>
      <c r="N59" s="18">
        <v>895670</v>
      </c>
    </row>
    <row r="60" spans="1:14" hidden="1">
      <c r="A60" s="23" t="s">
        <v>277</v>
      </c>
      <c r="B60" s="22">
        <v>12892988</v>
      </c>
      <c r="C60" s="22">
        <v>22564133</v>
      </c>
      <c r="D60" s="22">
        <v>14290111</v>
      </c>
      <c r="E60" s="22">
        <v>7517146</v>
      </c>
      <c r="F60" s="22">
        <v>19436508</v>
      </c>
      <c r="G60" s="22">
        <v>20170276</v>
      </c>
      <c r="H60" s="22">
        <v>6715297</v>
      </c>
      <c r="I60" s="22">
        <v>2945122</v>
      </c>
      <c r="J60" s="22">
        <v>3881328</v>
      </c>
      <c r="K60" s="22">
        <v>1161104</v>
      </c>
      <c r="L60" s="22">
        <v>4214330</v>
      </c>
      <c r="M60" s="22">
        <v>407303</v>
      </c>
      <c r="N60" s="21">
        <v>885178</v>
      </c>
    </row>
    <row r="61" spans="1:14" hidden="1">
      <c r="A61" s="20" t="s">
        <v>254</v>
      </c>
      <c r="B61" s="19">
        <v>8138066</v>
      </c>
      <c r="C61" s="19">
        <v>1406216</v>
      </c>
      <c r="D61" s="19">
        <v>352371</v>
      </c>
      <c r="E61" s="19">
        <v>778377</v>
      </c>
      <c r="F61" s="19">
        <v>4426079</v>
      </c>
      <c r="G61" s="19">
        <v>1846330</v>
      </c>
      <c r="H61" s="19">
        <v>1514893</v>
      </c>
      <c r="I61" s="19">
        <v>1794487</v>
      </c>
      <c r="J61" s="19">
        <v>1439872</v>
      </c>
      <c r="K61" s="19">
        <v>402386</v>
      </c>
      <c r="L61" s="19">
        <v>1312021</v>
      </c>
      <c r="M61" s="19">
        <v>448348</v>
      </c>
      <c r="N61" s="18">
        <v>543099</v>
      </c>
    </row>
    <row r="62" spans="1:14" hidden="1">
      <c r="A62" s="23" t="s">
        <v>342</v>
      </c>
      <c r="B62" s="22">
        <v>1016587</v>
      </c>
      <c r="C62" s="22">
        <v>867643</v>
      </c>
      <c r="D62" s="22">
        <v>1415313</v>
      </c>
      <c r="E62" s="22">
        <v>969824</v>
      </c>
      <c r="F62" s="22">
        <v>1986845</v>
      </c>
      <c r="G62" s="22">
        <v>1924823</v>
      </c>
      <c r="H62" s="22">
        <v>985657</v>
      </c>
      <c r="I62" s="22">
        <v>1964039</v>
      </c>
      <c r="J62" s="22">
        <v>1281860</v>
      </c>
      <c r="K62" s="22">
        <v>1327834</v>
      </c>
      <c r="L62" s="22">
        <v>543773</v>
      </c>
      <c r="M62" s="22">
        <v>1341012</v>
      </c>
      <c r="N62" s="21">
        <v>445236</v>
      </c>
    </row>
    <row r="63" spans="1:14" hidden="1">
      <c r="A63" s="20" t="s">
        <v>262</v>
      </c>
      <c r="B63" s="19">
        <v>543325</v>
      </c>
      <c r="C63" s="19">
        <v>426362</v>
      </c>
      <c r="D63" s="19">
        <v>347603</v>
      </c>
      <c r="E63" s="19">
        <v>0</v>
      </c>
      <c r="F63" s="19">
        <v>1019224</v>
      </c>
      <c r="G63" s="19">
        <v>411954</v>
      </c>
      <c r="H63" s="19">
        <v>0</v>
      </c>
      <c r="I63" s="19">
        <v>0</v>
      </c>
      <c r="J63" s="19">
        <v>770423</v>
      </c>
      <c r="K63" s="19">
        <v>0</v>
      </c>
      <c r="L63" s="19">
        <v>0</v>
      </c>
      <c r="M63" s="19">
        <v>0</v>
      </c>
      <c r="N63" s="18">
        <v>429502</v>
      </c>
    </row>
    <row r="64" spans="1:14" hidden="1">
      <c r="A64" s="23" t="s">
        <v>195</v>
      </c>
      <c r="B64" s="22">
        <v>6356637</v>
      </c>
      <c r="C64" s="22">
        <v>12155582</v>
      </c>
      <c r="D64" s="22">
        <v>5833868</v>
      </c>
      <c r="E64" s="22">
        <v>4381779</v>
      </c>
      <c r="F64" s="22">
        <v>4884958</v>
      </c>
      <c r="G64" s="22">
        <v>2011453</v>
      </c>
      <c r="H64" s="22">
        <v>180170</v>
      </c>
      <c r="I64" s="22">
        <v>414592</v>
      </c>
      <c r="J64" s="22">
        <v>610007</v>
      </c>
      <c r="K64" s="22">
        <v>57284</v>
      </c>
      <c r="L64" s="22">
        <v>205369</v>
      </c>
      <c r="M64" s="22">
        <v>270857</v>
      </c>
      <c r="N64" s="21">
        <v>414365</v>
      </c>
    </row>
    <row r="65" spans="1:14" hidden="1">
      <c r="A65" s="20" t="s">
        <v>343</v>
      </c>
      <c r="B65" s="19">
        <v>169951</v>
      </c>
      <c r="C65" s="19">
        <v>3082450</v>
      </c>
      <c r="D65" s="19">
        <v>505633</v>
      </c>
      <c r="E65" s="19">
        <v>1648859</v>
      </c>
      <c r="F65" s="19">
        <v>2297413</v>
      </c>
      <c r="G65" s="19">
        <v>1980130</v>
      </c>
      <c r="H65" s="19">
        <v>254918</v>
      </c>
      <c r="I65" s="19">
        <v>1190893</v>
      </c>
      <c r="J65" s="19">
        <v>425461</v>
      </c>
      <c r="K65" s="19">
        <v>857617</v>
      </c>
      <c r="L65" s="19">
        <v>136236</v>
      </c>
      <c r="M65" s="19">
        <v>249914</v>
      </c>
      <c r="N65" s="18">
        <v>408130</v>
      </c>
    </row>
    <row r="66" spans="1:14" hidden="1">
      <c r="A66" s="23" t="s">
        <v>165</v>
      </c>
      <c r="B66" s="22">
        <v>452310</v>
      </c>
      <c r="C66" s="22">
        <v>399624</v>
      </c>
      <c r="D66" s="22">
        <v>44030</v>
      </c>
      <c r="E66" s="22">
        <v>199616</v>
      </c>
      <c r="F66" s="22">
        <v>748352</v>
      </c>
      <c r="G66" s="22">
        <v>733518</v>
      </c>
      <c r="H66" s="22">
        <v>718464</v>
      </c>
      <c r="I66" s="22">
        <v>624642</v>
      </c>
      <c r="J66" s="22">
        <v>520428</v>
      </c>
      <c r="K66" s="22">
        <v>469886</v>
      </c>
      <c r="L66" s="22">
        <v>500456</v>
      </c>
      <c r="M66" s="22">
        <v>501878</v>
      </c>
      <c r="N66" s="21">
        <v>324270</v>
      </c>
    </row>
    <row r="67" spans="1:14" hidden="1">
      <c r="A67" s="20" t="s">
        <v>252</v>
      </c>
      <c r="B67" s="19">
        <v>69738080</v>
      </c>
      <c r="C67" s="19">
        <v>20310137</v>
      </c>
      <c r="D67" s="19">
        <v>1347613</v>
      </c>
      <c r="E67" s="19">
        <v>120586</v>
      </c>
      <c r="F67" s="19">
        <v>9469472</v>
      </c>
      <c r="G67" s="19">
        <v>21254043</v>
      </c>
      <c r="H67" s="19">
        <v>175204</v>
      </c>
      <c r="I67" s="19">
        <v>0</v>
      </c>
      <c r="J67" s="19">
        <v>83468</v>
      </c>
      <c r="K67" s="19">
        <v>104206</v>
      </c>
      <c r="L67" s="19">
        <v>2099760</v>
      </c>
      <c r="M67" s="19">
        <v>395015</v>
      </c>
      <c r="N67" s="18">
        <v>299204</v>
      </c>
    </row>
    <row r="68" spans="1:14" hidden="1">
      <c r="A68" s="23" t="s">
        <v>210</v>
      </c>
      <c r="B68" s="22">
        <v>174995</v>
      </c>
      <c r="C68" s="22">
        <v>261396</v>
      </c>
      <c r="D68" s="22">
        <v>293845</v>
      </c>
      <c r="E68" s="22">
        <v>228512</v>
      </c>
      <c r="F68" s="22">
        <v>278335</v>
      </c>
      <c r="G68" s="22">
        <v>233035</v>
      </c>
      <c r="H68" s="22">
        <v>464630</v>
      </c>
      <c r="I68" s="22">
        <v>322804</v>
      </c>
      <c r="J68" s="22">
        <v>54109</v>
      </c>
      <c r="K68" s="22">
        <v>384004</v>
      </c>
      <c r="L68" s="22">
        <v>305319</v>
      </c>
      <c r="M68" s="22">
        <v>672222</v>
      </c>
      <c r="N68" s="21">
        <v>289527</v>
      </c>
    </row>
    <row r="69" spans="1:14" hidden="1">
      <c r="A69" s="20" t="s">
        <v>280</v>
      </c>
      <c r="B69" s="19">
        <v>266699</v>
      </c>
      <c r="C69" s="19">
        <v>2214714</v>
      </c>
      <c r="D69" s="19">
        <v>151572</v>
      </c>
      <c r="E69" s="19">
        <v>544876</v>
      </c>
      <c r="F69" s="19">
        <v>239000</v>
      </c>
      <c r="G69" s="19">
        <v>657978</v>
      </c>
      <c r="H69" s="19">
        <v>296597</v>
      </c>
      <c r="I69" s="19">
        <v>640257</v>
      </c>
      <c r="J69" s="19">
        <v>538837</v>
      </c>
      <c r="K69" s="19">
        <v>31199</v>
      </c>
      <c r="L69" s="19">
        <v>36329</v>
      </c>
      <c r="M69" s="19">
        <v>474669</v>
      </c>
      <c r="N69" s="18">
        <v>244674</v>
      </c>
    </row>
    <row r="70" spans="1:14" hidden="1">
      <c r="A70" s="23" t="s">
        <v>139</v>
      </c>
      <c r="B70" s="22">
        <v>1843327</v>
      </c>
      <c r="C70" s="22">
        <v>1397331</v>
      </c>
      <c r="D70" s="22">
        <v>1098510</v>
      </c>
      <c r="E70" s="22">
        <v>424118</v>
      </c>
      <c r="F70" s="22">
        <v>984092</v>
      </c>
      <c r="G70" s="22">
        <v>380182</v>
      </c>
      <c r="H70" s="22">
        <v>564117</v>
      </c>
      <c r="I70" s="22">
        <v>418119</v>
      </c>
      <c r="J70" s="22">
        <v>799495</v>
      </c>
      <c r="K70" s="22">
        <v>736261</v>
      </c>
      <c r="L70" s="22">
        <v>869936</v>
      </c>
      <c r="M70" s="22">
        <v>763280</v>
      </c>
      <c r="N70" s="21">
        <v>228748</v>
      </c>
    </row>
    <row r="71" spans="1:14" hidden="1">
      <c r="A71" s="20" t="s">
        <v>174</v>
      </c>
      <c r="B71" s="19">
        <v>986944</v>
      </c>
      <c r="C71" s="19">
        <v>216703</v>
      </c>
      <c r="D71" s="19">
        <v>2753241</v>
      </c>
      <c r="E71" s="19">
        <v>13422</v>
      </c>
      <c r="F71" s="19">
        <v>643454</v>
      </c>
      <c r="G71" s="19">
        <v>3199735</v>
      </c>
      <c r="H71" s="19">
        <v>1045208</v>
      </c>
      <c r="I71" s="19">
        <v>1465440</v>
      </c>
      <c r="J71" s="19">
        <v>1784086</v>
      </c>
      <c r="K71" s="19">
        <v>302530</v>
      </c>
      <c r="L71" s="19">
        <v>315640</v>
      </c>
      <c r="M71" s="19">
        <v>4764110</v>
      </c>
      <c r="N71" s="18">
        <v>217880</v>
      </c>
    </row>
    <row r="72" spans="1:14" hidden="1">
      <c r="A72" s="23" t="s">
        <v>341</v>
      </c>
      <c r="B72" s="22">
        <v>0</v>
      </c>
      <c r="C72" s="22">
        <v>2</v>
      </c>
      <c r="D72" s="22">
        <v>21</v>
      </c>
      <c r="E72" s="22">
        <v>410809</v>
      </c>
      <c r="F72" s="22">
        <v>76522</v>
      </c>
      <c r="G72" s="22">
        <v>489267</v>
      </c>
      <c r="H72" s="22">
        <v>404496</v>
      </c>
      <c r="I72" s="22">
        <v>759931</v>
      </c>
      <c r="J72" s="22">
        <v>779940</v>
      </c>
      <c r="K72" s="22">
        <v>1594388</v>
      </c>
      <c r="L72" s="22">
        <v>615102</v>
      </c>
      <c r="M72" s="22">
        <v>453358</v>
      </c>
      <c r="N72" s="21">
        <v>198491</v>
      </c>
    </row>
    <row r="73" spans="1:14" hidden="1">
      <c r="A73" s="20" t="s">
        <v>184</v>
      </c>
      <c r="B73" s="19">
        <v>406596</v>
      </c>
      <c r="C73" s="19">
        <v>557976</v>
      </c>
      <c r="D73" s="19">
        <v>369778</v>
      </c>
      <c r="E73" s="19">
        <v>262617</v>
      </c>
      <c r="F73" s="19">
        <v>493543</v>
      </c>
      <c r="G73" s="19">
        <v>506452</v>
      </c>
      <c r="H73" s="19">
        <v>915703</v>
      </c>
      <c r="I73" s="19">
        <v>671444</v>
      </c>
      <c r="J73" s="19">
        <v>372384</v>
      </c>
      <c r="K73" s="19">
        <v>540765</v>
      </c>
      <c r="L73" s="19">
        <v>614023</v>
      </c>
      <c r="M73" s="19">
        <v>26690</v>
      </c>
      <c r="N73" s="18">
        <v>191474</v>
      </c>
    </row>
    <row r="74" spans="1:14" hidden="1">
      <c r="A74" s="23" t="s">
        <v>141</v>
      </c>
      <c r="B74" s="22">
        <v>2031</v>
      </c>
      <c r="C74" s="22">
        <v>25980</v>
      </c>
      <c r="D74" s="22">
        <v>112415</v>
      </c>
      <c r="E74" s="22">
        <v>34775</v>
      </c>
      <c r="F74" s="22">
        <v>0</v>
      </c>
      <c r="G74" s="22">
        <v>33937</v>
      </c>
      <c r="H74" s="22">
        <v>249502</v>
      </c>
      <c r="I74" s="22">
        <v>21904</v>
      </c>
      <c r="J74" s="22">
        <v>1892</v>
      </c>
      <c r="K74" s="22">
        <v>157995</v>
      </c>
      <c r="L74" s="22">
        <v>112</v>
      </c>
      <c r="M74" s="22">
        <v>25042</v>
      </c>
      <c r="N74" s="21">
        <v>153154</v>
      </c>
    </row>
    <row r="75" spans="1:14" hidden="1">
      <c r="A75" s="20" t="s">
        <v>199</v>
      </c>
      <c r="B75" s="19">
        <v>27318</v>
      </c>
      <c r="C75" s="19">
        <v>19723</v>
      </c>
      <c r="D75" s="19">
        <v>285</v>
      </c>
      <c r="E75" s="19">
        <v>221</v>
      </c>
      <c r="F75" s="19">
        <v>829</v>
      </c>
      <c r="G75" s="19">
        <v>19077</v>
      </c>
      <c r="H75" s="19">
        <v>9156</v>
      </c>
      <c r="I75" s="19">
        <v>22873</v>
      </c>
      <c r="J75" s="19">
        <v>49701</v>
      </c>
      <c r="K75" s="19">
        <v>47718</v>
      </c>
      <c r="L75" s="19">
        <v>193112</v>
      </c>
      <c r="M75" s="19">
        <v>172422</v>
      </c>
      <c r="N75" s="18">
        <v>152508</v>
      </c>
    </row>
    <row r="76" spans="1:14" hidden="1">
      <c r="A76" s="23" t="s">
        <v>196</v>
      </c>
      <c r="B76" s="22">
        <v>0</v>
      </c>
      <c r="C76" s="22">
        <v>141212</v>
      </c>
      <c r="D76" s="22">
        <v>262410</v>
      </c>
      <c r="E76" s="22">
        <v>0</v>
      </c>
      <c r="F76" s="22">
        <v>15556</v>
      </c>
      <c r="G76" s="22">
        <v>204506</v>
      </c>
      <c r="H76" s="22">
        <v>314696</v>
      </c>
      <c r="I76" s="22">
        <v>0</v>
      </c>
      <c r="J76" s="22">
        <v>250706</v>
      </c>
      <c r="K76" s="22">
        <v>196574</v>
      </c>
      <c r="L76" s="22">
        <v>244894</v>
      </c>
      <c r="M76" s="22">
        <v>243204</v>
      </c>
      <c r="N76" s="21">
        <v>124014</v>
      </c>
    </row>
    <row r="77" spans="1:14" hidden="1">
      <c r="A77" s="20" t="s">
        <v>239</v>
      </c>
      <c r="B77" s="19">
        <v>63270</v>
      </c>
      <c r="C77" s="19">
        <v>840</v>
      </c>
      <c r="D77" s="19">
        <v>0</v>
      </c>
      <c r="E77" s="19">
        <v>0</v>
      </c>
      <c r="F77" s="19">
        <v>477</v>
      </c>
      <c r="G77" s="19">
        <v>835</v>
      </c>
      <c r="H77" s="19">
        <v>0</v>
      </c>
      <c r="I77" s="19">
        <v>16720</v>
      </c>
      <c r="J77" s="19">
        <v>0</v>
      </c>
      <c r="K77" s="19">
        <v>12161</v>
      </c>
      <c r="L77" s="19">
        <v>0</v>
      </c>
      <c r="M77" s="19">
        <v>0</v>
      </c>
      <c r="N77" s="18">
        <v>102120</v>
      </c>
    </row>
    <row r="78" spans="1:14" hidden="1">
      <c r="A78" s="23" t="s">
        <v>178</v>
      </c>
      <c r="B78" s="22">
        <v>0</v>
      </c>
      <c r="C78" s="22">
        <v>0</v>
      </c>
      <c r="D78" s="22">
        <v>0</v>
      </c>
      <c r="E78" s="22">
        <v>0</v>
      </c>
      <c r="F78" s="22">
        <v>0</v>
      </c>
      <c r="G78" s="22">
        <v>1211586</v>
      </c>
      <c r="H78" s="22">
        <v>0</v>
      </c>
      <c r="I78" s="22">
        <v>3138845</v>
      </c>
      <c r="J78" s="22">
        <v>33360</v>
      </c>
      <c r="K78" s="22">
        <v>0</v>
      </c>
      <c r="L78" s="22">
        <v>190400</v>
      </c>
      <c r="M78" s="22">
        <v>989508</v>
      </c>
      <c r="N78" s="21">
        <v>89029</v>
      </c>
    </row>
    <row r="79" spans="1:14" hidden="1">
      <c r="A79" s="20" t="s">
        <v>340</v>
      </c>
      <c r="B79" s="19">
        <v>301638</v>
      </c>
      <c r="C79" s="19">
        <v>403492</v>
      </c>
      <c r="D79" s="19">
        <v>560092</v>
      </c>
      <c r="E79" s="19">
        <v>0</v>
      </c>
      <c r="F79" s="19">
        <v>972479</v>
      </c>
      <c r="G79" s="19">
        <v>766564</v>
      </c>
      <c r="H79" s="19">
        <v>0</v>
      </c>
      <c r="I79" s="19">
        <v>373295</v>
      </c>
      <c r="J79" s="19">
        <v>411262</v>
      </c>
      <c r="K79" s="19">
        <v>210008</v>
      </c>
      <c r="L79" s="19">
        <v>200896</v>
      </c>
      <c r="M79" s="19">
        <v>120774</v>
      </c>
      <c r="N79" s="18">
        <v>85190</v>
      </c>
    </row>
    <row r="80" spans="1:14" hidden="1">
      <c r="A80" s="23" t="s">
        <v>220</v>
      </c>
      <c r="B80" s="22">
        <v>0</v>
      </c>
      <c r="C80" s="22">
        <v>180952</v>
      </c>
      <c r="D80" s="22">
        <v>57760</v>
      </c>
      <c r="E80" s="22">
        <v>3145941</v>
      </c>
      <c r="F80" s="22">
        <v>5486040</v>
      </c>
      <c r="G80" s="22">
        <v>596098</v>
      </c>
      <c r="H80" s="22">
        <v>49438</v>
      </c>
      <c r="I80" s="22">
        <v>52888</v>
      </c>
      <c r="J80" s="22">
        <v>5054818</v>
      </c>
      <c r="K80" s="22">
        <v>99556</v>
      </c>
      <c r="L80" s="22">
        <v>93590</v>
      </c>
      <c r="M80" s="22">
        <v>85841</v>
      </c>
      <c r="N80" s="21">
        <v>76596</v>
      </c>
    </row>
    <row r="81" spans="1:14" hidden="1">
      <c r="A81" s="20" t="s">
        <v>250</v>
      </c>
      <c r="B81" s="19">
        <v>77021</v>
      </c>
      <c r="C81" s="19">
        <v>121745</v>
      </c>
      <c r="D81" s="19">
        <v>259692</v>
      </c>
      <c r="E81" s="19">
        <v>0</v>
      </c>
      <c r="F81" s="19">
        <v>0</v>
      </c>
      <c r="G81" s="19">
        <v>49600</v>
      </c>
      <c r="H81" s="19">
        <v>27000</v>
      </c>
      <c r="I81" s="19">
        <v>0</v>
      </c>
      <c r="J81" s="19">
        <v>21354</v>
      </c>
      <c r="K81" s="19">
        <v>51025</v>
      </c>
      <c r="L81" s="19">
        <v>51103</v>
      </c>
      <c r="M81" s="19">
        <v>0</v>
      </c>
      <c r="N81" s="18">
        <v>60254</v>
      </c>
    </row>
    <row r="82" spans="1:14" hidden="1">
      <c r="A82" s="23" t="s">
        <v>338</v>
      </c>
      <c r="B82" s="22">
        <v>0</v>
      </c>
      <c r="C82" s="22">
        <v>0</v>
      </c>
      <c r="D82" s="22">
        <v>0</v>
      </c>
      <c r="E82" s="22">
        <v>0</v>
      </c>
      <c r="F82" s="22">
        <v>0</v>
      </c>
      <c r="G82" s="22">
        <v>51748</v>
      </c>
      <c r="H82" s="22">
        <v>11033</v>
      </c>
      <c r="I82" s="22">
        <v>0</v>
      </c>
      <c r="J82" s="22">
        <v>27311</v>
      </c>
      <c r="K82" s="22">
        <v>0</v>
      </c>
      <c r="L82" s="22">
        <v>76954</v>
      </c>
      <c r="M82" s="22">
        <v>54000</v>
      </c>
      <c r="N82" s="21">
        <v>54000</v>
      </c>
    </row>
    <row r="83" spans="1:14" hidden="1">
      <c r="A83" s="20" t="s">
        <v>124</v>
      </c>
      <c r="B83" s="19">
        <v>107232</v>
      </c>
      <c r="C83" s="19">
        <v>0</v>
      </c>
      <c r="D83" s="19">
        <v>0</v>
      </c>
      <c r="E83" s="19">
        <v>0</v>
      </c>
      <c r="F83" s="19">
        <v>0</v>
      </c>
      <c r="G83" s="19">
        <v>0</v>
      </c>
      <c r="H83" s="19">
        <v>31220</v>
      </c>
      <c r="I83" s="19">
        <v>35026</v>
      </c>
      <c r="J83" s="19">
        <v>53416</v>
      </c>
      <c r="K83" s="19">
        <v>27782</v>
      </c>
      <c r="L83" s="19">
        <v>25444</v>
      </c>
      <c r="M83" s="19">
        <v>27998</v>
      </c>
      <c r="N83" s="18">
        <v>53651</v>
      </c>
    </row>
    <row r="84" spans="1:14" hidden="1">
      <c r="A84" s="23" t="s">
        <v>166</v>
      </c>
      <c r="B84" s="22">
        <v>177948</v>
      </c>
      <c r="C84" s="22">
        <v>0</v>
      </c>
      <c r="D84" s="22">
        <v>0</v>
      </c>
      <c r="E84" s="22">
        <v>0</v>
      </c>
      <c r="F84" s="22">
        <v>25893</v>
      </c>
      <c r="G84" s="22">
        <v>0</v>
      </c>
      <c r="H84" s="22">
        <v>0</v>
      </c>
      <c r="I84" s="22">
        <v>0</v>
      </c>
      <c r="J84" s="22">
        <v>0</v>
      </c>
      <c r="K84" s="22">
        <v>24804</v>
      </c>
      <c r="L84" s="22">
        <v>0</v>
      </c>
      <c r="M84" s="22">
        <v>0</v>
      </c>
      <c r="N84" s="21">
        <v>51912</v>
      </c>
    </row>
    <row r="85" spans="1:14" hidden="1">
      <c r="A85" s="20" t="s">
        <v>149</v>
      </c>
      <c r="B85" s="19">
        <v>66780</v>
      </c>
      <c r="C85" s="19">
        <v>29428</v>
      </c>
      <c r="D85" s="19">
        <v>68158</v>
      </c>
      <c r="E85" s="19">
        <v>81847</v>
      </c>
      <c r="F85" s="19">
        <v>59260</v>
      </c>
      <c r="G85" s="19">
        <v>39242</v>
      </c>
      <c r="H85" s="19">
        <v>99455</v>
      </c>
      <c r="I85" s="19">
        <v>0</v>
      </c>
      <c r="J85" s="19">
        <v>31767</v>
      </c>
      <c r="K85" s="19">
        <v>29411</v>
      </c>
      <c r="L85" s="19">
        <v>48117</v>
      </c>
      <c r="M85" s="19">
        <v>52427</v>
      </c>
      <c r="N85" s="18">
        <v>51288</v>
      </c>
    </row>
    <row r="86" spans="1:14" hidden="1">
      <c r="A86" s="23" t="s">
        <v>246</v>
      </c>
      <c r="B86" s="22">
        <v>11480</v>
      </c>
      <c r="C86" s="22">
        <v>960516</v>
      </c>
      <c r="D86" s="22">
        <v>160322068</v>
      </c>
      <c r="E86" s="22">
        <v>6035</v>
      </c>
      <c r="F86" s="22">
        <v>150885</v>
      </c>
      <c r="G86" s="22">
        <v>254220</v>
      </c>
      <c r="H86" s="22">
        <v>2100</v>
      </c>
      <c r="I86" s="22">
        <v>0</v>
      </c>
      <c r="J86" s="22">
        <v>2200</v>
      </c>
      <c r="K86" s="22">
        <v>0</v>
      </c>
      <c r="L86" s="22">
        <v>15790</v>
      </c>
      <c r="M86" s="22">
        <v>0</v>
      </c>
      <c r="N86" s="21">
        <v>48000</v>
      </c>
    </row>
    <row r="87" spans="1:14" hidden="1">
      <c r="A87" s="20" t="s">
        <v>251</v>
      </c>
      <c r="B87" s="19">
        <v>0</v>
      </c>
      <c r="C87" s="19">
        <v>21171</v>
      </c>
      <c r="D87" s="19">
        <v>352630</v>
      </c>
      <c r="E87" s="19">
        <v>105760</v>
      </c>
      <c r="F87" s="19">
        <v>69448</v>
      </c>
      <c r="G87" s="19">
        <v>448223</v>
      </c>
      <c r="H87" s="19">
        <v>507188</v>
      </c>
      <c r="I87" s="19">
        <v>20327</v>
      </c>
      <c r="J87" s="19">
        <v>294126</v>
      </c>
      <c r="K87" s="19">
        <v>137382</v>
      </c>
      <c r="L87" s="19">
        <v>58206</v>
      </c>
      <c r="M87" s="19">
        <v>0</v>
      </c>
      <c r="N87" s="18">
        <v>46363</v>
      </c>
    </row>
    <row r="88" spans="1:14" hidden="1">
      <c r="A88" s="23" t="s">
        <v>227</v>
      </c>
      <c r="B88" s="22">
        <v>339287</v>
      </c>
      <c r="C88" s="22">
        <v>413717</v>
      </c>
      <c r="D88" s="22">
        <v>210381</v>
      </c>
      <c r="E88" s="22">
        <v>175677</v>
      </c>
      <c r="F88" s="22">
        <v>90537</v>
      </c>
      <c r="G88" s="22">
        <v>100301</v>
      </c>
      <c r="H88" s="22">
        <v>59346</v>
      </c>
      <c r="I88" s="22">
        <v>23218</v>
      </c>
      <c r="J88" s="22">
        <v>115898</v>
      </c>
      <c r="K88" s="22">
        <v>27440</v>
      </c>
      <c r="L88" s="22">
        <v>56256</v>
      </c>
      <c r="M88" s="22">
        <v>1726</v>
      </c>
      <c r="N88" s="21">
        <v>46255</v>
      </c>
    </row>
    <row r="89" spans="1:14" hidden="1">
      <c r="A89" s="20" t="s">
        <v>187</v>
      </c>
      <c r="B89" s="19">
        <v>208454</v>
      </c>
      <c r="C89" s="19">
        <v>251000</v>
      </c>
      <c r="D89" s="19">
        <v>0</v>
      </c>
      <c r="E89" s="19">
        <v>0</v>
      </c>
      <c r="F89" s="19">
        <v>23500</v>
      </c>
      <c r="G89" s="19">
        <v>27580</v>
      </c>
      <c r="H89" s="19">
        <v>138340</v>
      </c>
      <c r="I89" s="19">
        <v>51885</v>
      </c>
      <c r="J89" s="19">
        <v>28000</v>
      </c>
      <c r="K89" s="19">
        <v>0</v>
      </c>
      <c r="L89" s="19">
        <v>28000</v>
      </c>
      <c r="M89" s="19">
        <v>28200</v>
      </c>
      <c r="N89" s="18">
        <v>27880</v>
      </c>
    </row>
    <row r="90" spans="1:14" hidden="1">
      <c r="A90" s="23" t="s">
        <v>129</v>
      </c>
      <c r="B90" s="22">
        <v>26904</v>
      </c>
      <c r="C90" s="22">
        <v>3898</v>
      </c>
      <c r="D90" s="22">
        <v>1257588</v>
      </c>
      <c r="E90" s="22">
        <v>191699</v>
      </c>
      <c r="F90" s="22">
        <v>20176</v>
      </c>
      <c r="G90" s="22">
        <v>413158</v>
      </c>
      <c r="H90" s="22">
        <v>0</v>
      </c>
      <c r="I90" s="22">
        <v>365</v>
      </c>
      <c r="J90" s="22">
        <v>39680</v>
      </c>
      <c r="K90" s="22">
        <v>0</v>
      </c>
      <c r="L90" s="22">
        <v>17110</v>
      </c>
      <c r="M90" s="22">
        <v>54000</v>
      </c>
      <c r="N90" s="21">
        <v>27125</v>
      </c>
    </row>
    <row r="91" spans="1:14" hidden="1">
      <c r="A91" s="20" t="s">
        <v>213</v>
      </c>
      <c r="B91" s="19">
        <v>0</v>
      </c>
      <c r="C91" s="19">
        <v>7964051</v>
      </c>
      <c r="D91" s="19">
        <v>0</v>
      </c>
      <c r="E91" s="19">
        <v>0</v>
      </c>
      <c r="F91" s="19">
        <v>24090512</v>
      </c>
      <c r="G91" s="19">
        <v>0</v>
      </c>
      <c r="H91" s="19">
        <v>265358</v>
      </c>
      <c r="I91" s="19">
        <v>4413009</v>
      </c>
      <c r="J91" s="19">
        <v>1995</v>
      </c>
      <c r="K91" s="19">
        <v>349164</v>
      </c>
      <c r="L91" s="19">
        <v>0</v>
      </c>
      <c r="M91" s="19">
        <v>398759</v>
      </c>
      <c r="N91" s="18">
        <v>26254</v>
      </c>
    </row>
    <row r="92" spans="1:14" hidden="1">
      <c r="A92" s="23" t="s">
        <v>120</v>
      </c>
      <c r="B92" s="22">
        <v>5128</v>
      </c>
      <c r="C92" s="22">
        <v>90363</v>
      </c>
      <c r="D92" s="22">
        <v>5155</v>
      </c>
      <c r="E92" s="22">
        <v>780</v>
      </c>
      <c r="F92" s="22">
        <v>156049</v>
      </c>
      <c r="G92" s="22">
        <v>956</v>
      </c>
      <c r="H92" s="22">
        <v>93578</v>
      </c>
      <c r="I92" s="22">
        <v>14142</v>
      </c>
      <c r="J92" s="22">
        <v>0</v>
      </c>
      <c r="K92" s="22">
        <v>42301</v>
      </c>
      <c r="L92" s="22">
        <v>95272</v>
      </c>
      <c r="M92" s="22">
        <v>0</v>
      </c>
      <c r="N92" s="21">
        <v>24978</v>
      </c>
    </row>
    <row r="93" spans="1:14" hidden="1">
      <c r="A93" s="20" t="s">
        <v>339</v>
      </c>
      <c r="B93" s="19">
        <v>40813</v>
      </c>
      <c r="C93" s="19">
        <v>2970</v>
      </c>
      <c r="D93" s="19">
        <v>29818</v>
      </c>
      <c r="E93" s="19">
        <v>69799</v>
      </c>
      <c r="F93" s="19">
        <v>68123</v>
      </c>
      <c r="G93" s="19">
        <v>45427</v>
      </c>
      <c r="H93" s="19">
        <v>76510</v>
      </c>
      <c r="I93" s="19">
        <v>42103</v>
      </c>
      <c r="J93" s="19">
        <v>20410</v>
      </c>
      <c r="K93" s="19">
        <v>8625</v>
      </c>
      <c r="L93" s="19">
        <v>19768</v>
      </c>
      <c r="M93" s="19">
        <v>8416</v>
      </c>
      <c r="N93" s="18">
        <v>24965</v>
      </c>
    </row>
    <row r="94" spans="1:14" hidden="1">
      <c r="A94" s="23" t="s">
        <v>337</v>
      </c>
      <c r="B94" s="22">
        <v>22000</v>
      </c>
      <c r="C94" s="22">
        <v>49168</v>
      </c>
      <c r="D94" s="22">
        <v>31786</v>
      </c>
      <c r="E94" s="22">
        <v>49930</v>
      </c>
      <c r="F94" s="22">
        <v>82094</v>
      </c>
      <c r="G94" s="22">
        <v>154886</v>
      </c>
      <c r="H94" s="22">
        <v>24870</v>
      </c>
      <c r="I94" s="22">
        <v>39783</v>
      </c>
      <c r="J94" s="22">
        <v>55000</v>
      </c>
      <c r="K94" s="22">
        <v>139960</v>
      </c>
      <c r="L94" s="22">
        <v>177116</v>
      </c>
      <c r="M94" s="22">
        <v>147406</v>
      </c>
      <c r="N94" s="21">
        <v>23129</v>
      </c>
    </row>
    <row r="95" spans="1:14" hidden="1">
      <c r="A95" s="20" t="s">
        <v>266</v>
      </c>
      <c r="B95" s="19">
        <v>2999920</v>
      </c>
      <c r="C95" s="19">
        <v>727960</v>
      </c>
      <c r="D95" s="19">
        <v>363258</v>
      </c>
      <c r="E95" s="19">
        <v>172396</v>
      </c>
      <c r="F95" s="19">
        <v>66720</v>
      </c>
      <c r="G95" s="19">
        <v>1449515</v>
      </c>
      <c r="H95" s="19">
        <v>214943</v>
      </c>
      <c r="I95" s="19">
        <v>793386</v>
      </c>
      <c r="J95" s="19">
        <v>0</v>
      </c>
      <c r="K95" s="19">
        <v>390563</v>
      </c>
      <c r="L95" s="19">
        <v>76150</v>
      </c>
      <c r="M95" s="19">
        <v>150500</v>
      </c>
      <c r="N95" s="18">
        <v>23080</v>
      </c>
    </row>
    <row r="96" spans="1:14" hidden="1">
      <c r="A96" s="23" t="s">
        <v>157</v>
      </c>
      <c r="B96" s="22">
        <v>0</v>
      </c>
      <c r="C96" s="22">
        <v>2410</v>
      </c>
      <c r="D96" s="22">
        <v>0</v>
      </c>
      <c r="E96" s="22">
        <v>7567</v>
      </c>
      <c r="F96" s="22">
        <v>0</v>
      </c>
      <c r="G96" s="22">
        <v>0</v>
      </c>
      <c r="H96" s="22">
        <v>0</v>
      </c>
      <c r="I96" s="22">
        <v>7243</v>
      </c>
      <c r="J96" s="22">
        <v>0</v>
      </c>
      <c r="K96" s="22">
        <v>0</v>
      </c>
      <c r="L96" s="22">
        <v>1670</v>
      </c>
      <c r="M96" s="22">
        <v>0</v>
      </c>
      <c r="N96" s="21">
        <v>22108</v>
      </c>
    </row>
    <row r="97" spans="1:14" hidden="1">
      <c r="A97" s="20" t="s">
        <v>257</v>
      </c>
      <c r="B97" s="19">
        <v>7374734</v>
      </c>
      <c r="C97" s="19">
        <v>3609789</v>
      </c>
      <c r="D97" s="19">
        <v>4592544</v>
      </c>
      <c r="E97" s="19">
        <v>198792</v>
      </c>
      <c r="F97" s="19">
        <v>3937183</v>
      </c>
      <c r="G97" s="19">
        <v>2416420</v>
      </c>
      <c r="H97" s="19">
        <v>845774</v>
      </c>
      <c r="I97" s="19">
        <v>0</v>
      </c>
      <c r="J97" s="19">
        <v>1144629</v>
      </c>
      <c r="K97" s="19">
        <v>1548387</v>
      </c>
      <c r="L97" s="19">
        <v>1986754</v>
      </c>
      <c r="M97" s="19">
        <v>3569023</v>
      </c>
      <c r="N97" s="18">
        <v>19990</v>
      </c>
    </row>
    <row r="98" spans="1:14" hidden="1">
      <c r="A98" s="23" t="s">
        <v>145</v>
      </c>
      <c r="B98" s="22">
        <v>348299</v>
      </c>
      <c r="C98" s="22">
        <v>1567015</v>
      </c>
      <c r="D98" s="22">
        <v>0</v>
      </c>
      <c r="E98" s="22">
        <v>96308</v>
      </c>
      <c r="F98" s="22">
        <v>94189</v>
      </c>
      <c r="G98" s="22">
        <v>0</v>
      </c>
      <c r="H98" s="22">
        <v>0</v>
      </c>
      <c r="I98" s="22">
        <v>0</v>
      </c>
      <c r="J98" s="22">
        <v>0</v>
      </c>
      <c r="K98" s="22">
        <v>0</v>
      </c>
      <c r="L98" s="22">
        <v>0</v>
      </c>
      <c r="M98" s="22">
        <v>0</v>
      </c>
      <c r="N98" s="21">
        <v>12740</v>
      </c>
    </row>
    <row r="99" spans="1:14" hidden="1">
      <c r="A99" s="20" t="s">
        <v>218</v>
      </c>
      <c r="B99" s="19">
        <v>2281922</v>
      </c>
      <c r="C99" s="19">
        <v>5575</v>
      </c>
      <c r="D99" s="19">
        <v>27220</v>
      </c>
      <c r="E99" s="19">
        <v>20666</v>
      </c>
      <c r="F99" s="19">
        <v>63493800</v>
      </c>
      <c r="G99" s="19">
        <v>1486</v>
      </c>
      <c r="H99" s="19">
        <v>27126</v>
      </c>
      <c r="I99" s="19">
        <v>9358</v>
      </c>
      <c r="J99" s="19">
        <v>2763</v>
      </c>
      <c r="K99" s="19">
        <v>53820</v>
      </c>
      <c r="L99" s="19">
        <v>962</v>
      </c>
      <c r="M99" s="19">
        <v>0</v>
      </c>
      <c r="N99" s="18">
        <v>8317</v>
      </c>
    </row>
    <row r="100" spans="1:14" hidden="1">
      <c r="A100" s="23" t="s">
        <v>275</v>
      </c>
      <c r="B100" s="22">
        <v>67454</v>
      </c>
      <c r="C100" s="22">
        <v>1001122</v>
      </c>
      <c r="D100" s="22">
        <v>2714182</v>
      </c>
      <c r="E100" s="22">
        <v>119633</v>
      </c>
      <c r="F100" s="22">
        <v>269170</v>
      </c>
      <c r="G100" s="22">
        <v>33408</v>
      </c>
      <c r="H100" s="22">
        <v>109811</v>
      </c>
      <c r="I100" s="22">
        <v>265472</v>
      </c>
      <c r="J100" s="22">
        <v>22690</v>
      </c>
      <c r="K100" s="22">
        <v>655406</v>
      </c>
      <c r="L100" s="22">
        <v>221645</v>
      </c>
      <c r="M100" s="22">
        <v>0</v>
      </c>
      <c r="N100" s="21">
        <v>8143</v>
      </c>
    </row>
    <row r="101" spans="1:14" hidden="1">
      <c r="A101" s="20" t="s">
        <v>260</v>
      </c>
      <c r="B101" s="19">
        <v>18962</v>
      </c>
      <c r="C101" s="19">
        <v>1812</v>
      </c>
      <c r="D101" s="19">
        <v>20108</v>
      </c>
      <c r="E101" s="19">
        <v>0</v>
      </c>
      <c r="F101" s="19">
        <v>0</v>
      </c>
      <c r="G101" s="19">
        <v>0</v>
      </c>
      <c r="H101" s="19">
        <v>0</v>
      </c>
      <c r="I101" s="19">
        <v>0</v>
      </c>
      <c r="J101" s="19">
        <v>0</v>
      </c>
      <c r="K101" s="19">
        <v>20559</v>
      </c>
      <c r="L101" s="19">
        <v>0</v>
      </c>
      <c r="M101" s="19">
        <v>5228</v>
      </c>
      <c r="N101" s="18">
        <v>4636</v>
      </c>
    </row>
    <row r="102" spans="1:14" hidden="1">
      <c r="A102" s="23" t="s">
        <v>212</v>
      </c>
      <c r="B102" s="22">
        <v>202450</v>
      </c>
      <c r="C102" s="22">
        <v>317480</v>
      </c>
      <c r="D102" s="22">
        <v>0</v>
      </c>
      <c r="E102" s="22">
        <v>0</v>
      </c>
      <c r="F102" s="22">
        <v>14070838</v>
      </c>
      <c r="G102" s="22">
        <v>22179</v>
      </c>
      <c r="H102" s="22">
        <v>0</v>
      </c>
      <c r="I102" s="22">
        <v>0</v>
      </c>
      <c r="J102" s="22">
        <v>155446</v>
      </c>
      <c r="K102" s="22">
        <v>81858</v>
      </c>
      <c r="L102" s="22">
        <v>23236</v>
      </c>
      <c r="M102" s="22">
        <v>42515</v>
      </c>
      <c r="N102" s="21">
        <v>4386</v>
      </c>
    </row>
    <row r="103" spans="1:14" hidden="1">
      <c r="A103" s="20" t="s">
        <v>190</v>
      </c>
      <c r="B103" s="19">
        <v>52392</v>
      </c>
      <c r="C103" s="19">
        <v>8640</v>
      </c>
      <c r="D103" s="19">
        <v>12071</v>
      </c>
      <c r="E103" s="19">
        <v>130495</v>
      </c>
      <c r="F103" s="19">
        <v>0</v>
      </c>
      <c r="G103" s="19">
        <v>53941</v>
      </c>
      <c r="H103" s="19">
        <v>51512</v>
      </c>
      <c r="I103" s="19">
        <v>11618</v>
      </c>
      <c r="J103" s="19">
        <v>2284</v>
      </c>
      <c r="K103" s="19">
        <v>960</v>
      </c>
      <c r="L103" s="19">
        <v>1114</v>
      </c>
      <c r="M103" s="19">
        <v>19150</v>
      </c>
      <c r="N103" s="18">
        <v>1770</v>
      </c>
    </row>
    <row r="104" spans="1:14" hidden="1">
      <c r="A104" s="23" t="s">
        <v>336</v>
      </c>
      <c r="B104" s="22">
        <v>0</v>
      </c>
      <c r="C104" s="22">
        <v>0</v>
      </c>
      <c r="D104" s="22">
        <v>0</v>
      </c>
      <c r="E104" s="22">
        <v>0</v>
      </c>
      <c r="F104" s="22">
        <v>0</v>
      </c>
      <c r="G104" s="22">
        <v>388820</v>
      </c>
      <c r="H104" s="22">
        <v>0</v>
      </c>
      <c r="I104" s="22">
        <v>0</v>
      </c>
      <c r="J104" s="22">
        <v>0</v>
      </c>
      <c r="K104" s="22">
        <v>5907</v>
      </c>
      <c r="L104" s="22">
        <v>0</v>
      </c>
      <c r="M104" s="22">
        <v>0</v>
      </c>
      <c r="N104" s="21">
        <v>1400</v>
      </c>
    </row>
    <row r="105" spans="1:14" hidden="1">
      <c r="A105" s="20" t="s">
        <v>147</v>
      </c>
      <c r="B105" s="19">
        <v>18390</v>
      </c>
      <c r="C105" s="19">
        <v>24175</v>
      </c>
      <c r="D105" s="19">
        <v>1811</v>
      </c>
      <c r="E105" s="19">
        <v>17176</v>
      </c>
      <c r="F105" s="19">
        <v>14742</v>
      </c>
      <c r="G105" s="19">
        <v>15370</v>
      </c>
      <c r="H105" s="19">
        <v>0</v>
      </c>
      <c r="I105" s="19">
        <v>16411</v>
      </c>
      <c r="J105" s="19">
        <v>0</v>
      </c>
      <c r="K105" s="19">
        <v>14021</v>
      </c>
      <c r="L105" s="19">
        <v>13465</v>
      </c>
      <c r="M105" s="19">
        <v>9963</v>
      </c>
      <c r="N105" s="18">
        <v>1194</v>
      </c>
    </row>
    <row r="106" spans="1:14" hidden="1">
      <c r="A106" s="23" t="s">
        <v>222</v>
      </c>
      <c r="B106" s="22">
        <v>0</v>
      </c>
      <c r="C106" s="22">
        <v>26416</v>
      </c>
      <c r="D106" s="22">
        <v>18540</v>
      </c>
      <c r="E106" s="22">
        <v>493</v>
      </c>
      <c r="F106" s="22">
        <v>3740</v>
      </c>
      <c r="G106" s="22">
        <v>0</v>
      </c>
      <c r="H106" s="22">
        <v>0</v>
      </c>
      <c r="I106" s="22">
        <v>0</v>
      </c>
      <c r="J106" s="22">
        <v>2670</v>
      </c>
      <c r="K106" s="22">
        <v>0</v>
      </c>
      <c r="L106" s="22">
        <v>58</v>
      </c>
      <c r="M106" s="22">
        <v>0</v>
      </c>
      <c r="N106" s="21">
        <v>1126</v>
      </c>
    </row>
    <row r="107" spans="1:14" hidden="1">
      <c r="A107" s="20" t="s">
        <v>230</v>
      </c>
      <c r="B107" s="19">
        <v>547313</v>
      </c>
      <c r="C107" s="19">
        <v>63520</v>
      </c>
      <c r="D107" s="19">
        <v>0</v>
      </c>
      <c r="E107" s="19">
        <v>119222</v>
      </c>
      <c r="F107" s="19">
        <v>0</v>
      </c>
      <c r="G107" s="19">
        <v>0</v>
      </c>
      <c r="H107" s="19">
        <v>0</v>
      </c>
      <c r="I107" s="19">
        <v>0</v>
      </c>
      <c r="J107" s="19">
        <v>173954</v>
      </c>
      <c r="K107" s="19">
        <v>171311</v>
      </c>
      <c r="L107" s="19">
        <v>0</v>
      </c>
      <c r="M107" s="19">
        <v>0</v>
      </c>
      <c r="N107" s="18">
        <v>1067</v>
      </c>
    </row>
    <row r="108" spans="1:14" hidden="1">
      <c r="A108" s="23" t="s">
        <v>208</v>
      </c>
      <c r="B108" s="22">
        <v>0</v>
      </c>
      <c r="C108" s="22">
        <v>12990</v>
      </c>
      <c r="D108" s="22">
        <v>0</v>
      </c>
      <c r="E108" s="22">
        <v>0</v>
      </c>
      <c r="F108" s="22">
        <v>0</v>
      </c>
      <c r="G108" s="22">
        <v>0</v>
      </c>
      <c r="H108" s="22">
        <v>0</v>
      </c>
      <c r="I108" s="22">
        <v>0</v>
      </c>
      <c r="J108" s="22">
        <v>34268</v>
      </c>
      <c r="K108" s="22">
        <v>71863</v>
      </c>
      <c r="L108" s="22">
        <v>0</v>
      </c>
      <c r="M108" s="22">
        <v>54337</v>
      </c>
      <c r="N108" s="21">
        <v>785</v>
      </c>
    </row>
    <row r="109" spans="1:14" hidden="1">
      <c r="A109" s="20" t="s">
        <v>197</v>
      </c>
      <c r="B109" s="19">
        <v>0</v>
      </c>
      <c r="C109" s="19">
        <v>0</v>
      </c>
      <c r="D109" s="19">
        <v>3548</v>
      </c>
      <c r="E109" s="19">
        <v>0</v>
      </c>
      <c r="F109" s="19">
        <v>0</v>
      </c>
      <c r="G109" s="19">
        <v>0</v>
      </c>
      <c r="H109" s="19">
        <v>0</v>
      </c>
      <c r="I109" s="19">
        <v>0</v>
      </c>
      <c r="J109" s="19">
        <v>0</v>
      </c>
      <c r="K109" s="19">
        <v>0</v>
      </c>
      <c r="L109" s="19">
        <v>0</v>
      </c>
      <c r="M109" s="19">
        <v>0</v>
      </c>
      <c r="N109" s="18">
        <v>184</v>
      </c>
    </row>
    <row r="110" spans="1:14" hidden="1">
      <c r="A110" s="23" t="s">
        <v>211</v>
      </c>
      <c r="B110" s="22">
        <v>0</v>
      </c>
      <c r="C110" s="22">
        <v>0</v>
      </c>
      <c r="D110" s="22">
        <v>0</v>
      </c>
      <c r="E110" s="22">
        <v>0</v>
      </c>
      <c r="F110" s="22">
        <v>22214</v>
      </c>
      <c r="G110" s="22">
        <v>0</v>
      </c>
      <c r="H110" s="22">
        <v>42886</v>
      </c>
      <c r="I110" s="22">
        <v>18900</v>
      </c>
      <c r="J110" s="22">
        <v>42006</v>
      </c>
      <c r="K110" s="22">
        <v>10</v>
      </c>
      <c r="L110" s="22">
        <v>0</v>
      </c>
      <c r="M110" s="22">
        <v>240</v>
      </c>
      <c r="N110" s="21">
        <v>26</v>
      </c>
    </row>
    <row r="111" spans="1:14" hidden="1">
      <c r="A111" s="20" t="s">
        <v>186</v>
      </c>
      <c r="B111" s="19">
        <v>0</v>
      </c>
      <c r="C111" s="19">
        <v>0</v>
      </c>
      <c r="D111" s="19">
        <v>0</v>
      </c>
      <c r="E111" s="19">
        <v>0</v>
      </c>
      <c r="F111" s="19">
        <v>0</v>
      </c>
      <c r="G111" s="19">
        <v>0</v>
      </c>
      <c r="H111" s="19">
        <v>0</v>
      </c>
      <c r="I111" s="19">
        <v>0</v>
      </c>
      <c r="J111" s="19">
        <v>0</v>
      </c>
      <c r="K111" s="19">
        <v>0</v>
      </c>
      <c r="L111" s="19">
        <v>0</v>
      </c>
      <c r="M111" s="19">
        <v>0</v>
      </c>
      <c r="N111" s="18">
        <v>0</v>
      </c>
    </row>
    <row r="112" spans="1:14" hidden="1">
      <c r="A112" s="23" t="s">
        <v>185</v>
      </c>
      <c r="B112" s="22">
        <v>0</v>
      </c>
      <c r="C112" s="22">
        <v>25889</v>
      </c>
      <c r="D112" s="22">
        <v>0</v>
      </c>
      <c r="E112" s="22">
        <v>0</v>
      </c>
      <c r="F112" s="22">
        <v>0</v>
      </c>
      <c r="G112" s="22">
        <v>0</v>
      </c>
      <c r="H112" s="22">
        <v>0</v>
      </c>
      <c r="I112" s="22">
        <v>0</v>
      </c>
      <c r="J112" s="22">
        <v>23608</v>
      </c>
      <c r="K112" s="22">
        <v>0</v>
      </c>
      <c r="L112" s="22">
        <v>0</v>
      </c>
      <c r="M112" s="22">
        <v>0</v>
      </c>
      <c r="N112" s="21">
        <v>0</v>
      </c>
    </row>
    <row r="113" spans="1:14" hidden="1">
      <c r="A113" s="20" t="s">
        <v>331</v>
      </c>
      <c r="B113" s="19">
        <v>1510101</v>
      </c>
      <c r="C113" s="19">
        <v>17984</v>
      </c>
      <c r="D113" s="19">
        <v>20000</v>
      </c>
      <c r="E113" s="19">
        <v>0</v>
      </c>
      <c r="F113" s="19">
        <v>0</v>
      </c>
      <c r="G113" s="19">
        <v>0</v>
      </c>
      <c r="H113" s="19">
        <v>9770</v>
      </c>
      <c r="I113" s="19">
        <v>66243</v>
      </c>
      <c r="J113" s="19">
        <v>8645</v>
      </c>
      <c r="K113" s="19">
        <v>0</v>
      </c>
      <c r="L113" s="19">
        <v>0</v>
      </c>
      <c r="M113" s="19">
        <v>12070</v>
      </c>
      <c r="N113" s="18">
        <v>0</v>
      </c>
    </row>
    <row r="114" spans="1:14" hidden="1">
      <c r="A114" s="23" t="s">
        <v>183</v>
      </c>
      <c r="B114" s="22">
        <v>592674</v>
      </c>
      <c r="C114" s="22">
        <v>0</v>
      </c>
      <c r="D114" s="22">
        <v>0</v>
      </c>
      <c r="E114" s="22">
        <v>0</v>
      </c>
      <c r="F114" s="22">
        <v>889577</v>
      </c>
      <c r="G114" s="22">
        <v>0</v>
      </c>
      <c r="H114" s="22">
        <v>0</v>
      </c>
      <c r="I114" s="22">
        <v>0</v>
      </c>
      <c r="J114" s="22">
        <v>0</v>
      </c>
      <c r="K114" s="22">
        <v>0</v>
      </c>
      <c r="L114" s="22">
        <v>0</v>
      </c>
      <c r="M114" s="22">
        <v>0</v>
      </c>
      <c r="N114" s="21">
        <v>0</v>
      </c>
    </row>
    <row r="115" spans="1:14" hidden="1">
      <c r="A115" s="20" t="s">
        <v>247</v>
      </c>
      <c r="B115" s="19">
        <v>50000</v>
      </c>
      <c r="C115" s="19">
        <v>903595</v>
      </c>
      <c r="D115" s="19">
        <v>0</v>
      </c>
      <c r="E115" s="19">
        <v>0</v>
      </c>
      <c r="F115" s="19">
        <v>546420</v>
      </c>
      <c r="G115" s="19">
        <v>1242348</v>
      </c>
      <c r="H115" s="19">
        <v>0</v>
      </c>
      <c r="I115" s="19">
        <v>0</v>
      </c>
      <c r="J115" s="19">
        <v>0</v>
      </c>
      <c r="K115" s="19">
        <v>0</v>
      </c>
      <c r="L115" s="19">
        <v>893967</v>
      </c>
      <c r="M115" s="19">
        <v>0</v>
      </c>
      <c r="N115" s="18">
        <v>0</v>
      </c>
    </row>
    <row r="116" spans="1:14" hidden="1">
      <c r="A116" s="23" t="s">
        <v>202</v>
      </c>
      <c r="B116" s="22">
        <v>0</v>
      </c>
      <c r="C116" s="22">
        <v>0</v>
      </c>
      <c r="D116" s="22">
        <v>0</v>
      </c>
      <c r="E116" s="22">
        <v>0</v>
      </c>
      <c r="F116" s="22">
        <v>0</v>
      </c>
      <c r="G116" s="22">
        <v>0</v>
      </c>
      <c r="H116" s="22">
        <v>0</v>
      </c>
      <c r="I116" s="22">
        <v>0</v>
      </c>
      <c r="J116" s="22">
        <v>0</v>
      </c>
      <c r="K116" s="22">
        <v>0</v>
      </c>
      <c r="L116" s="22">
        <v>0</v>
      </c>
      <c r="M116" s="22">
        <v>0</v>
      </c>
      <c r="N116" s="21">
        <v>0</v>
      </c>
    </row>
    <row r="117" spans="1:14" hidden="1">
      <c r="A117" s="20" t="s">
        <v>273</v>
      </c>
      <c r="B117" s="19">
        <v>0</v>
      </c>
      <c r="C117" s="19">
        <v>957615</v>
      </c>
      <c r="D117" s="19">
        <v>29696</v>
      </c>
      <c r="E117" s="19">
        <v>178474</v>
      </c>
      <c r="F117" s="19">
        <v>0</v>
      </c>
      <c r="G117" s="19">
        <v>21785</v>
      </c>
      <c r="H117" s="19">
        <v>0</v>
      </c>
      <c r="I117" s="19">
        <v>0</v>
      </c>
      <c r="J117" s="19">
        <v>0</v>
      </c>
      <c r="K117" s="19">
        <v>0</v>
      </c>
      <c r="L117" s="19">
        <v>8997</v>
      </c>
      <c r="M117" s="19">
        <v>0</v>
      </c>
      <c r="N117" s="18">
        <v>0</v>
      </c>
    </row>
    <row r="118" spans="1:14" hidden="1">
      <c r="A118" s="23" t="s">
        <v>332</v>
      </c>
      <c r="B118" s="22">
        <v>0</v>
      </c>
      <c r="C118" s="22">
        <v>0</v>
      </c>
      <c r="D118" s="22">
        <v>0</v>
      </c>
      <c r="E118" s="22">
        <v>0</v>
      </c>
      <c r="F118" s="22">
        <v>0</v>
      </c>
      <c r="G118" s="22">
        <v>0</v>
      </c>
      <c r="H118" s="22">
        <v>0</v>
      </c>
      <c r="I118" s="22">
        <v>0</v>
      </c>
      <c r="J118" s="22">
        <v>0</v>
      </c>
      <c r="K118" s="22">
        <v>0</v>
      </c>
      <c r="L118" s="22">
        <v>0</v>
      </c>
      <c r="M118" s="22">
        <v>0</v>
      </c>
      <c r="N118" s="21">
        <v>0</v>
      </c>
    </row>
    <row r="119" spans="1:14" hidden="1">
      <c r="A119" s="20" t="s">
        <v>201</v>
      </c>
      <c r="B119" s="19">
        <v>0</v>
      </c>
      <c r="C119" s="19">
        <v>0</v>
      </c>
      <c r="D119" s="19">
        <v>0</v>
      </c>
      <c r="E119" s="19">
        <v>0</v>
      </c>
      <c r="F119" s="19">
        <v>9197</v>
      </c>
      <c r="G119" s="19">
        <v>0</v>
      </c>
      <c r="H119" s="19">
        <v>12082</v>
      </c>
      <c r="I119" s="19">
        <v>0</v>
      </c>
      <c r="J119" s="19">
        <v>0</v>
      </c>
      <c r="K119" s="19">
        <v>0</v>
      </c>
      <c r="L119" s="19">
        <v>0</v>
      </c>
      <c r="M119" s="19">
        <v>0</v>
      </c>
      <c r="N119" s="18">
        <v>0</v>
      </c>
    </row>
    <row r="120" spans="1:14" hidden="1">
      <c r="A120" s="23" t="s">
        <v>200</v>
      </c>
      <c r="B120" s="22">
        <v>185170</v>
      </c>
      <c r="C120" s="22">
        <v>4000</v>
      </c>
      <c r="D120" s="22">
        <v>0</v>
      </c>
      <c r="E120" s="22">
        <v>0</v>
      </c>
      <c r="F120" s="22">
        <v>25305</v>
      </c>
      <c r="G120" s="22">
        <v>19457</v>
      </c>
      <c r="H120" s="22">
        <v>1449794</v>
      </c>
      <c r="I120" s="22">
        <v>3605</v>
      </c>
      <c r="J120" s="22">
        <v>21157</v>
      </c>
      <c r="K120" s="22">
        <v>51034</v>
      </c>
      <c r="L120" s="22">
        <v>0</v>
      </c>
      <c r="M120" s="22">
        <v>0</v>
      </c>
      <c r="N120" s="21">
        <v>0</v>
      </c>
    </row>
    <row r="121" spans="1:14" hidden="1">
      <c r="A121" s="20" t="s">
        <v>335</v>
      </c>
      <c r="B121" s="19">
        <v>0</v>
      </c>
      <c r="C121" s="19">
        <v>0</v>
      </c>
      <c r="D121" s="19">
        <v>0</v>
      </c>
      <c r="E121" s="19">
        <v>0</v>
      </c>
      <c r="F121" s="19">
        <v>0</v>
      </c>
      <c r="G121" s="19">
        <v>0</v>
      </c>
      <c r="H121" s="19">
        <v>0</v>
      </c>
      <c r="I121" s="19">
        <v>0</v>
      </c>
      <c r="J121" s="19">
        <v>0</v>
      </c>
      <c r="K121" s="19">
        <v>16588</v>
      </c>
      <c r="L121" s="19">
        <v>0</v>
      </c>
      <c r="M121" s="19">
        <v>0</v>
      </c>
      <c r="N121" s="18">
        <v>0</v>
      </c>
    </row>
    <row r="122" spans="1:14" hidden="1">
      <c r="A122" s="23" t="s">
        <v>228</v>
      </c>
      <c r="B122" s="22">
        <v>0</v>
      </c>
      <c r="C122" s="22">
        <v>0</v>
      </c>
      <c r="D122" s="22">
        <v>0</v>
      </c>
      <c r="E122" s="22">
        <v>0</v>
      </c>
      <c r="F122" s="22">
        <v>0</v>
      </c>
      <c r="G122" s="22">
        <v>0</v>
      </c>
      <c r="H122" s="22">
        <v>0</v>
      </c>
      <c r="I122" s="22">
        <v>0</v>
      </c>
      <c r="J122" s="22">
        <v>0</v>
      </c>
      <c r="K122" s="22">
        <v>0</v>
      </c>
      <c r="L122" s="22">
        <v>0</v>
      </c>
      <c r="M122" s="22">
        <v>0</v>
      </c>
      <c r="N122" s="21">
        <v>0</v>
      </c>
    </row>
    <row r="123" spans="1:14" hidden="1">
      <c r="A123" s="20" t="s">
        <v>334</v>
      </c>
      <c r="B123" s="19">
        <v>0</v>
      </c>
      <c r="C123" s="19">
        <v>1745</v>
      </c>
      <c r="D123" s="19">
        <v>0</v>
      </c>
      <c r="E123" s="19">
        <v>15311</v>
      </c>
      <c r="F123" s="19">
        <v>7248</v>
      </c>
      <c r="G123" s="19">
        <v>4445</v>
      </c>
      <c r="H123" s="19">
        <v>25455</v>
      </c>
      <c r="I123" s="19">
        <v>16315</v>
      </c>
      <c r="J123" s="19">
        <v>35893</v>
      </c>
      <c r="K123" s="19">
        <v>61073</v>
      </c>
      <c r="L123" s="19">
        <v>23890</v>
      </c>
      <c r="M123" s="19">
        <v>8230</v>
      </c>
      <c r="N123" s="18">
        <v>0</v>
      </c>
    </row>
    <row r="124" spans="1:14" hidden="1">
      <c r="A124" s="23" t="s">
        <v>248</v>
      </c>
      <c r="B124" s="22">
        <v>0</v>
      </c>
      <c r="C124" s="22">
        <v>7115</v>
      </c>
      <c r="D124" s="22">
        <v>118215</v>
      </c>
      <c r="E124" s="22">
        <v>0</v>
      </c>
      <c r="F124" s="22">
        <v>1650</v>
      </c>
      <c r="G124" s="22">
        <v>922674</v>
      </c>
      <c r="H124" s="22">
        <v>125000</v>
      </c>
      <c r="I124" s="22">
        <v>2000</v>
      </c>
      <c r="J124" s="22">
        <v>2331</v>
      </c>
      <c r="K124" s="22">
        <v>616001</v>
      </c>
      <c r="L124" s="22">
        <v>3015179</v>
      </c>
      <c r="M124" s="22">
        <v>7606479</v>
      </c>
      <c r="N124" s="21">
        <v>0</v>
      </c>
    </row>
    <row r="125" spans="1:14" hidden="1">
      <c r="A125" s="20" t="s">
        <v>279</v>
      </c>
      <c r="B125" s="19">
        <v>0</v>
      </c>
      <c r="C125" s="19">
        <v>25914</v>
      </c>
      <c r="D125" s="19">
        <v>18280</v>
      </c>
      <c r="E125" s="19">
        <v>15464</v>
      </c>
      <c r="F125" s="19">
        <v>0</v>
      </c>
      <c r="G125" s="19">
        <v>167762</v>
      </c>
      <c r="H125" s="19">
        <v>225120</v>
      </c>
      <c r="I125" s="19">
        <v>0</v>
      </c>
      <c r="J125" s="19">
        <v>70596</v>
      </c>
      <c r="K125" s="19">
        <v>0</v>
      </c>
      <c r="L125" s="19">
        <v>132740</v>
      </c>
      <c r="M125" s="19">
        <v>0</v>
      </c>
      <c r="N125" s="18">
        <v>0</v>
      </c>
    </row>
    <row r="126" spans="1:14" hidden="1">
      <c r="A126" s="23" t="s">
        <v>333</v>
      </c>
      <c r="B126" s="22">
        <v>735880</v>
      </c>
      <c r="C126" s="22">
        <v>0</v>
      </c>
      <c r="D126" s="22">
        <v>0</v>
      </c>
      <c r="E126" s="22">
        <v>0</v>
      </c>
      <c r="F126" s="22">
        <v>520030</v>
      </c>
      <c r="G126" s="22">
        <v>0</v>
      </c>
      <c r="H126" s="22">
        <v>0</v>
      </c>
      <c r="I126" s="22">
        <v>0</v>
      </c>
      <c r="J126" s="22">
        <v>0</v>
      </c>
      <c r="K126" s="22">
        <v>0</v>
      </c>
      <c r="L126" s="22">
        <v>0</v>
      </c>
      <c r="M126" s="22">
        <v>0</v>
      </c>
      <c r="N126" s="21">
        <v>0</v>
      </c>
    </row>
    <row r="127" spans="1:14" hidden="1">
      <c r="A127" s="20" t="s">
        <v>217</v>
      </c>
      <c r="B127" s="19">
        <v>199868</v>
      </c>
      <c r="C127" s="19">
        <v>27157</v>
      </c>
      <c r="D127" s="19">
        <v>285901</v>
      </c>
      <c r="E127" s="19">
        <v>0</v>
      </c>
      <c r="F127" s="19">
        <v>44778</v>
      </c>
      <c r="G127" s="19">
        <v>152770</v>
      </c>
      <c r="H127" s="19">
        <v>0</v>
      </c>
      <c r="I127" s="19">
        <v>180774</v>
      </c>
      <c r="J127" s="19">
        <v>0</v>
      </c>
      <c r="K127" s="19">
        <v>0</v>
      </c>
      <c r="L127" s="19">
        <v>279924</v>
      </c>
      <c r="M127" s="19">
        <v>0</v>
      </c>
      <c r="N127" s="18">
        <v>0</v>
      </c>
    </row>
    <row r="128" spans="1:14" hidden="1">
      <c r="A128" s="23" t="s">
        <v>194</v>
      </c>
      <c r="B128" s="22">
        <v>3861960</v>
      </c>
      <c r="C128" s="22">
        <v>5405622</v>
      </c>
      <c r="D128" s="22">
        <v>3248099</v>
      </c>
      <c r="E128" s="22">
        <v>26169</v>
      </c>
      <c r="F128" s="22">
        <v>722580</v>
      </c>
      <c r="G128" s="22">
        <v>0</v>
      </c>
      <c r="H128" s="22">
        <v>0</v>
      </c>
      <c r="I128" s="22">
        <v>2400</v>
      </c>
      <c r="J128" s="22">
        <v>0</v>
      </c>
      <c r="K128" s="22">
        <v>568</v>
      </c>
      <c r="L128" s="22">
        <v>0</v>
      </c>
      <c r="M128" s="22">
        <v>424740</v>
      </c>
      <c r="N128" s="21">
        <v>0</v>
      </c>
    </row>
    <row r="129" spans="1:14" hidden="1">
      <c r="A129" s="20" t="s">
        <v>193</v>
      </c>
      <c r="B129" s="19">
        <v>2057449</v>
      </c>
      <c r="C129" s="19">
        <v>0</v>
      </c>
      <c r="D129" s="19">
        <v>2000</v>
      </c>
      <c r="E129" s="19">
        <v>0</v>
      </c>
      <c r="F129" s="19">
        <v>0</v>
      </c>
      <c r="G129" s="19">
        <v>0</v>
      </c>
      <c r="H129" s="19">
        <v>26000</v>
      </c>
      <c r="I129" s="19">
        <v>1250</v>
      </c>
      <c r="J129" s="19">
        <v>2052945</v>
      </c>
      <c r="K129" s="19">
        <v>0</v>
      </c>
      <c r="L129" s="19">
        <v>0</v>
      </c>
      <c r="M129" s="19">
        <v>0</v>
      </c>
      <c r="N129" s="18">
        <v>0</v>
      </c>
    </row>
    <row r="130" spans="1:14" hidden="1">
      <c r="A130" s="23" t="s">
        <v>150</v>
      </c>
      <c r="B130" s="22">
        <v>55201</v>
      </c>
      <c r="C130" s="22">
        <v>433332</v>
      </c>
      <c r="D130" s="22">
        <v>75452</v>
      </c>
      <c r="E130" s="22">
        <v>2300</v>
      </c>
      <c r="F130" s="22">
        <v>0</v>
      </c>
      <c r="G130" s="22">
        <v>0</v>
      </c>
      <c r="H130" s="22">
        <v>5741</v>
      </c>
      <c r="I130" s="22">
        <v>0</v>
      </c>
      <c r="J130" s="22">
        <v>0</v>
      </c>
      <c r="K130" s="22">
        <v>46992</v>
      </c>
      <c r="L130" s="22">
        <v>15344</v>
      </c>
      <c r="M130" s="22">
        <v>0</v>
      </c>
      <c r="N130" s="21">
        <v>0</v>
      </c>
    </row>
    <row r="131" spans="1:14" hidden="1">
      <c r="A131" s="20" t="s">
        <v>242</v>
      </c>
      <c r="B131" s="19">
        <v>0</v>
      </c>
      <c r="C131" s="19">
        <v>1100</v>
      </c>
      <c r="D131" s="19">
        <v>0</v>
      </c>
      <c r="E131" s="19">
        <v>0</v>
      </c>
      <c r="F131" s="19">
        <v>0</v>
      </c>
      <c r="G131" s="19">
        <v>0</v>
      </c>
      <c r="H131" s="19">
        <v>0</v>
      </c>
      <c r="I131" s="19">
        <v>0</v>
      </c>
      <c r="J131" s="19">
        <v>100000</v>
      </c>
      <c r="K131" s="19">
        <v>0</v>
      </c>
      <c r="L131" s="19">
        <v>50000</v>
      </c>
      <c r="M131" s="19">
        <v>0</v>
      </c>
      <c r="N131" s="18">
        <v>0</v>
      </c>
    </row>
    <row r="132" spans="1:14" hidden="1">
      <c r="A132" s="23" t="s">
        <v>330</v>
      </c>
      <c r="B132" s="22">
        <v>600</v>
      </c>
      <c r="C132" s="22">
        <v>0</v>
      </c>
      <c r="D132" s="22">
        <v>0</v>
      </c>
      <c r="E132" s="22">
        <v>0</v>
      </c>
      <c r="F132" s="22">
        <v>0</v>
      </c>
      <c r="G132" s="22">
        <v>0</v>
      </c>
      <c r="H132" s="22">
        <v>0</v>
      </c>
      <c r="I132" s="22">
        <v>362</v>
      </c>
      <c r="J132" s="22">
        <v>0</v>
      </c>
      <c r="K132" s="22">
        <v>0</v>
      </c>
      <c r="L132" s="22">
        <v>0</v>
      </c>
      <c r="M132" s="22">
        <v>0</v>
      </c>
      <c r="N132" s="21">
        <v>0</v>
      </c>
    </row>
    <row r="133" spans="1:14" hidden="1">
      <c r="A133" s="20" t="s">
        <v>329</v>
      </c>
      <c r="B133" s="19">
        <v>80000</v>
      </c>
      <c r="C133" s="19">
        <v>0</v>
      </c>
      <c r="D133" s="19">
        <v>0</v>
      </c>
      <c r="E133" s="19">
        <v>0</v>
      </c>
      <c r="F133" s="19">
        <v>152000</v>
      </c>
      <c r="G133" s="19">
        <v>0</v>
      </c>
      <c r="H133" s="19">
        <v>0</v>
      </c>
      <c r="I133" s="19">
        <v>322960</v>
      </c>
      <c r="J133" s="19">
        <v>0</v>
      </c>
      <c r="K133" s="19">
        <v>408149</v>
      </c>
      <c r="L133" s="19">
        <v>0</v>
      </c>
      <c r="M133" s="19">
        <v>0</v>
      </c>
      <c r="N133" s="18">
        <v>0</v>
      </c>
    </row>
    <row r="134" spans="1:14" hidden="1">
      <c r="A134" s="23" t="s">
        <v>328</v>
      </c>
      <c r="B134" s="22">
        <v>0</v>
      </c>
      <c r="C134" s="22">
        <v>0</v>
      </c>
      <c r="D134" s="22">
        <v>0</v>
      </c>
      <c r="E134" s="22">
        <v>0</v>
      </c>
      <c r="F134" s="22">
        <v>0</v>
      </c>
      <c r="G134" s="22">
        <v>0</v>
      </c>
      <c r="H134" s="22">
        <v>0</v>
      </c>
      <c r="I134" s="22">
        <v>0</v>
      </c>
      <c r="J134" s="22">
        <v>0</v>
      </c>
      <c r="K134" s="22">
        <v>0</v>
      </c>
      <c r="L134" s="22">
        <v>0</v>
      </c>
      <c r="M134" s="22">
        <v>0</v>
      </c>
      <c r="N134" s="21">
        <v>0</v>
      </c>
    </row>
    <row r="135" spans="1:14" hidden="1">
      <c r="A135" s="20" t="s">
        <v>327</v>
      </c>
      <c r="B135" s="19">
        <v>0</v>
      </c>
      <c r="C135" s="19">
        <v>0</v>
      </c>
      <c r="D135" s="19">
        <v>0</v>
      </c>
      <c r="E135" s="19">
        <v>0</v>
      </c>
      <c r="F135" s="19">
        <v>0</v>
      </c>
      <c r="G135" s="19">
        <v>0</v>
      </c>
      <c r="H135" s="19">
        <v>0</v>
      </c>
      <c r="I135" s="19">
        <v>0</v>
      </c>
      <c r="J135" s="19">
        <v>0</v>
      </c>
      <c r="K135" s="19">
        <v>96383</v>
      </c>
      <c r="L135" s="19">
        <v>0</v>
      </c>
      <c r="M135" s="19">
        <v>29340</v>
      </c>
      <c r="N135" s="18">
        <v>0</v>
      </c>
    </row>
    <row r="136" spans="1:14" hidden="1">
      <c r="A136" s="23" t="s">
        <v>177</v>
      </c>
      <c r="B136" s="22">
        <v>2182000</v>
      </c>
      <c r="C136" s="22">
        <v>0</v>
      </c>
      <c r="D136" s="22">
        <v>0</v>
      </c>
      <c r="E136" s="22">
        <v>0</v>
      </c>
      <c r="F136" s="22">
        <v>0</v>
      </c>
      <c r="G136" s="22">
        <v>0</v>
      </c>
      <c r="H136" s="22">
        <v>0</v>
      </c>
      <c r="I136" s="22">
        <v>0</v>
      </c>
      <c r="J136" s="22">
        <v>0</v>
      </c>
      <c r="K136" s="22">
        <v>0</v>
      </c>
      <c r="L136" s="22">
        <v>0</v>
      </c>
      <c r="M136" s="22">
        <v>0</v>
      </c>
      <c r="N136" s="21">
        <v>0</v>
      </c>
    </row>
    <row r="137" spans="1:14" hidden="1">
      <c r="A137" s="20" t="s">
        <v>176</v>
      </c>
      <c r="B137" s="19">
        <v>0</v>
      </c>
      <c r="C137" s="19">
        <v>0</v>
      </c>
      <c r="D137" s="19">
        <v>74782</v>
      </c>
      <c r="E137" s="19">
        <v>0</v>
      </c>
      <c r="F137" s="19">
        <v>25900</v>
      </c>
      <c r="G137" s="19">
        <v>0</v>
      </c>
      <c r="H137" s="19">
        <v>0</v>
      </c>
      <c r="I137" s="19">
        <v>0</v>
      </c>
      <c r="J137" s="19">
        <v>0</v>
      </c>
      <c r="K137" s="19">
        <v>0</v>
      </c>
      <c r="L137" s="19">
        <v>0</v>
      </c>
      <c r="M137" s="19">
        <v>0</v>
      </c>
      <c r="N137" s="18">
        <v>0</v>
      </c>
    </row>
    <row r="138" spans="1:14" hidden="1">
      <c r="A138" s="23" t="s">
        <v>175</v>
      </c>
      <c r="B138" s="22">
        <v>5736</v>
      </c>
      <c r="C138" s="22">
        <v>0</v>
      </c>
      <c r="D138" s="22">
        <v>0</v>
      </c>
      <c r="E138" s="22">
        <v>2000</v>
      </c>
      <c r="F138" s="22">
        <v>0</v>
      </c>
      <c r="G138" s="22">
        <v>0</v>
      </c>
      <c r="H138" s="22">
        <v>680674</v>
      </c>
      <c r="I138" s="22">
        <v>345345</v>
      </c>
      <c r="J138" s="22">
        <v>0</v>
      </c>
      <c r="K138" s="22">
        <v>0</v>
      </c>
      <c r="L138" s="22">
        <v>0</v>
      </c>
      <c r="M138" s="22">
        <v>6544</v>
      </c>
      <c r="N138" s="21">
        <v>0</v>
      </c>
    </row>
    <row r="139" spans="1:14" hidden="1">
      <c r="A139" s="20" t="s">
        <v>204</v>
      </c>
      <c r="B139" s="19">
        <v>0</v>
      </c>
      <c r="C139" s="19">
        <v>126456</v>
      </c>
      <c r="D139" s="19">
        <v>0</v>
      </c>
      <c r="E139" s="19">
        <v>51732</v>
      </c>
      <c r="F139" s="19">
        <v>47680</v>
      </c>
      <c r="G139" s="19">
        <v>172636</v>
      </c>
      <c r="H139" s="19">
        <v>194435</v>
      </c>
      <c r="I139" s="19">
        <v>52138</v>
      </c>
      <c r="J139" s="19">
        <v>84709</v>
      </c>
      <c r="K139" s="19">
        <v>719496</v>
      </c>
      <c r="L139" s="19">
        <v>599205</v>
      </c>
      <c r="M139" s="19">
        <v>334350</v>
      </c>
      <c r="N139" s="18">
        <v>0</v>
      </c>
    </row>
    <row r="140" spans="1:14" hidden="1">
      <c r="A140" s="23" t="s">
        <v>203</v>
      </c>
      <c r="B140" s="22">
        <v>692614</v>
      </c>
      <c r="C140" s="22">
        <v>231907</v>
      </c>
      <c r="D140" s="22">
        <v>537000</v>
      </c>
      <c r="E140" s="22">
        <v>2488</v>
      </c>
      <c r="F140" s="22">
        <v>703929</v>
      </c>
      <c r="G140" s="22">
        <v>15799</v>
      </c>
      <c r="H140" s="22">
        <v>0</v>
      </c>
      <c r="I140" s="22">
        <v>10000</v>
      </c>
      <c r="J140" s="22">
        <v>524358</v>
      </c>
      <c r="K140" s="22">
        <v>335757</v>
      </c>
      <c r="L140" s="22">
        <v>4360</v>
      </c>
      <c r="M140" s="22">
        <v>0</v>
      </c>
      <c r="N140" s="21">
        <v>0</v>
      </c>
    </row>
    <row r="141" spans="1:14" hidden="1">
      <c r="A141" s="20" t="s">
        <v>326</v>
      </c>
      <c r="B141" s="19">
        <v>0</v>
      </c>
      <c r="C141" s="19">
        <v>0</v>
      </c>
      <c r="D141" s="19">
        <v>0</v>
      </c>
      <c r="E141" s="19">
        <v>0</v>
      </c>
      <c r="F141" s="19">
        <v>0</v>
      </c>
      <c r="G141" s="19">
        <v>0</v>
      </c>
      <c r="H141" s="19">
        <v>0</v>
      </c>
      <c r="I141" s="19">
        <v>0</v>
      </c>
      <c r="J141" s="19">
        <v>0</v>
      </c>
      <c r="K141" s="19">
        <v>0</v>
      </c>
      <c r="L141" s="19">
        <v>0</v>
      </c>
      <c r="M141" s="19">
        <v>0</v>
      </c>
      <c r="N141" s="18">
        <v>0</v>
      </c>
    </row>
    <row r="142" spans="1:14" hidden="1">
      <c r="A142" s="23" t="s">
        <v>181</v>
      </c>
      <c r="B142" s="22">
        <v>0</v>
      </c>
      <c r="C142" s="22">
        <v>0</v>
      </c>
      <c r="D142" s="22">
        <v>160000</v>
      </c>
      <c r="E142" s="22">
        <v>0</v>
      </c>
      <c r="F142" s="22">
        <v>0</v>
      </c>
      <c r="G142" s="22">
        <v>0</v>
      </c>
      <c r="H142" s="22">
        <v>0</v>
      </c>
      <c r="I142" s="22">
        <v>0</v>
      </c>
      <c r="J142" s="22">
        <v>0</v>
      </c>
      <c r="K142" s="22">
        <v>0</v>
      </c>
      <c r="L142" s="22">
        <v>0</v>
      </c>
      <c r="M142" s="22">
        <v>1500</v>
      </c>
      <c r="N142" s="21">
        <v>0</v>
      </c>
    </row>
    <row r="143" spans="1:14" hidden="1">
      <c r="A143" s="20" t="s">
        <v>271</v>
      </c>
      <c r="B143" s="19">
        <v>1228692</v>
      </c>
      <c r="C143" s="19">
        <v>1047251</v>
      </c>
      <c r="D143" s="19">
        <v>127416</v>
      </c>
      <c r="E143" s="19">
        <v>50599</v>
      </c>
      <c r="F143" s="19">
        <v>701697</v>
      </c>
      <c r="G143" s="19">
        <v>0</v>
      </c>
      <c r="H143" s="19">
        <v>0</v>
      </c>
      <c r="I143" s="19">
        <v>0</v>
      </c>
      <c r="J143" s="19">
        <v>0</v>
      </c>
      <c r="K143" s="19">
        <v>0</v>
      </c>
      <c r="L143" s="19">
        <v>0</v>
      </c>
      <c r="M143" s="19">
        <v>0</v>
      </c>
      <c r="N143" s="18">
        <v>0</v>
      </c>
    </row>
    <row r="144" spans="1:14" hidden="1">
      <c r="A144" s="23" t="s">
        <v>281</v>
      </c>
      <c r="B144" s="22">
        <v>8203</v>
      </c>
      <c r="C144" s="22">
        <v>0</v>
      </c>
      <c r="D144" s="22">
        <v>19370</v>
      </c>
      <c r="E144" s="22">
        <v>0</v>
      </c>
      <c r="F144" s="22">
        <v>31752</v>
      </c>
      <c r="G144" s="22">
        <v>926209</v>
      </c>
      <c r="H144" s="22">
        <v>1990765</v>
      </c>
      <c r="I144" s="22">
        <v>0</v>
      </c>
      <c r="J144" s="22">
        <v>336</v>
      </c>
      <c r="K144" s="22">
        <v>49015</v>
      </c>
      <c r="L144" s="22">
        <v>0</v>
      </c>
      <c r="M144" s="22">
        <v>0</v>
      </c>
      <c r="N144" s="21">
        <v>0</v>
      </c>
    </row>
    <row r="145" spans="1:14" hidden="1">
      <c r="A145" s="20" t="s">
        <v>325</v>
      </c>
      <c r="B145" s="19">
        <v>0</v>
      </c>
      <c r="C145" s="19">
        <v>0</v>
      </c>
      <c r="D145" s="19">
        <v>0</v>
      </c>
      <c r="E145" s="19">
        <v>0</v>
      </c>
      <c r="F145" s="19">
        <v>0</v>
      </c>
      <c r="G145" s="19">
        <v>0</v>
      </c>
      <c r="H145" s="19">
        <v>0</v>
      </c>
      <c r="I145" s="19">
        <v>0</v>
      </c>
      <c r="J145" s="19">
        <v>0</v>
      </c>
      <c r="K145" s="19">
        <v>0</v>
      </c>
      <c r="L145" s="19">
        <v>0</v>
      </c>
      <c r="M145" s="19">
        <v>0</v>
      </c>
      <c r="N145" s="18">
        <v>0</v>
      </c>
    </row>
    <row r="146" spans="1:14" hidden="1">
      <c r="A146" s="23" t="s">
        <v>206</v>
      </c>
      <c r="B146" s="22">
        <v>318056</v>
      </c>
      <c r="C146" s="22">
        <v>0</v>
      </c>
      <c r="D146" s="22">
        <v>0</v>
      </c>
      <c r="E146" s="22">
        <v>0</v>
      </c>
      <c r="F146" s="22">
        <v>496</v>
      </c>
      <c r="G146" s="22">
        <v>0</v>
      </c>
      <c r="H146" s="22">
        <v>0</v>
      </c>
      <c r="I146" s="22">
        <v>0</v>
      </c>
      <c r="J146" s="22">
        <v>0</v>
      </c>
      <c r="K146" s="22">
        <v>0</v>
      </c>
      <c r="L146" s="22">
        <v>0</v>
      </c>
      <c r="M146" s="22">
        <v>3193798</v>
      </c>
      <c r="N146" s="21">
        <v>0</v>
      </c>
    </row>
    <row r="147" spans="1:14" hidden="1">
      <c r="A147" s="20" t="s">
        <v>264</v>
      </c>
      <c r="B147" s="19">
        <v>0</v>
      </c>
      <c r="C147" s="19">
        <v>0</v>
      </c>
      <c r="D147" s="19">
        <v>0</v>
      </c>
      <c r="E147" s="19">
        <v>0</v>
      </c>
      <c r="F147" s="19">
        <v>0</v>
      </c>
      <c r="G147" s="19">
        <v>0</v>
      </c>
      <c r="H147" s="19">
        <v>0</v>
      </c>
      <c r="I147" s="19">
        <v>0</v>
      </c>
      <c r="J147" s="19">
        <v>0</v>
      </c>
      <c r="K147" s="19">
        <v>0</v>
      </c>
      <c r="L147" s="19">
        <v>0</v>
      </c>
      <c r="M147" s="19">
        <v>0</v>
      </c>
      <c r="N147" s="18">
        <v>0</v>
      </c>
    </row>
    <row r="148" spans="1:14" hidden="1">
      <c r="A148" s="23" t="s">
        <v>229</v>
      </c>
      <c r="B148" s="22">
        <v>0</v>
      </c>
      <c r="C148" s="22">
        <v>0</v>
      </c>
      <c r="D148" s="22">
        <v>0</v>
      </c>
      <c r="E148" s="22">
        <v>212</v>
      </c>
      <c r="F148" s="22">
        <v>0</v>
      </c>
      <c r="G148" s="22">
        <v>0</v>
      </c>
      <c r="H148" s="22">
        <v>0</v>
      </c>
      <c r="I148" s="22">
        <v>0</v>
      </c>
      <c r="J148" s="22">
        <v>0</v>
      </c>
      <c r="K148" s="22">
        <v>0</v>
      </c>
      <c r="L148" s="22">
        <v>0</v>
      </c>
      <c r="M148" s="22">
        <v>0</v>
      </c>
      <c r="N148" s="21">
        <v>0</v>
      </c>
    </row>
    <row r="149" spans="1:14" hidden="1">
      <c r="A149" s="20" t="s">
        <v>316</v>
      </c>
      <c r="B149" s="19">
        <v>0</v>
      </c>
      <c r="C149" s="19">
        <v>0</v>
      </c>
      <c r="D149" s="19">
        <v>0</v>
      </c>
      <c r="E149" s="19">
        <v>0</v>
      </c>
      <c r="F149" s="19">
        <v>0</v>
      </c>
      <c r="G149" s="19">
        <v>0</v>
      </c>
      <c r="H149" s="19">
        <v>0</v>
      </c>
      <c r="I149" s="19">
        <v>0</v>
      </c>
      <c r="J149" s="19">
        <v>0</v>
      </c>
      <c r="K149" s="19">
        <v>0</v>
      </c>
      <c r="L149" s="19">
        <v>0</v>
      </c>
      <c r="M149" s="19">
        <v>0</v>
      </c>
      <c r="N149" s="18">
        <v>0</v>
      </c>
    </row>
    <row r="150" spans="1:14" hidden="1">
      <c r="A150" s="23" t="s">
        <v>143</v>
      </c>
      <c r="B150" s="22">
        <v>0</v>
      </c>
      <c r="C150" s="22">
        <v>0</v>
      </c>
      <c r="D150" s="22">
        <v>0</v>
      </c>
      <c r="E150" s="22">
        <v>0</v>
      </c>
      <c r="F150" s="22">
        <v>0</v>
      </c>
      <c r="G150" s="22">
        <v>0</v>
      </c>
      <c r="H150" s="22">
        <v>0</v>
      </c>
      <c r="I150" s="22">
        <v>0</v>
      </c>
      <c r="J150" s="22">
        <v>0</v>
      </c>
      <c r="K150" s="22">
        <v>0</v>
      </c>
      <c r="L150" s="22">
        <v>0</v>
      </c>
      <c r="M150" s="22">
        <v>0</v>
      </c>
      <c r="N150" s="21">
        <v>0</v>
      </c>
    </row>
    <row r="151" spans="1:14" hidden="1">
      <c r="A151" s="20" t="s">
        <v>138</v>
      </c>
      <c r="B151" s="19">
        <v>800</v>
      </c>
      <c r="C151" s="19">
        <v>0</v>
      </c>
      <c r="D151" s="19">
        <v>540</v>
      </c>
      <c r="E151" s="19">
        <v>0</v>
      </c>
      <c r="F151" s="19">
        <v>1260</v>
      </c>
      <c r="G151" s="19">
        <v>0</v>
      </c>
      <c r="H151" s="19">
        <v>0</v>
      </c>
      <c r="I151" s="19">
        <v>0</v>
      </c>
      <c r="J151" s="19">
        <v>185645</v>
      </c>
      <c r="K151" s="19">
        <v>0</v>
      </c>
      <c r="L151" s="19">
        <v>750</v>
      </c>
      <c r="M151" s="19">
        <v>0</v>
      </c>
      <c r="N151" s="18">
        <v>0</v>
      </c>
    </row>
    <row r="152" spans="1:14" hidden="1">
      <c r="A152" s="23" t="s">
        <v>137</v>
      </c>
      <c r="B152" s="22">
        <v>22657</v>
      </c>
      <c r="C152" s="22">
        <v>0</v>
      </c>
      <c r="D152" s="22">
        <v>230970</v>
      </c>
      <c r="E152" s="22">
        <v>0</v>
      </c>
      <c r="F152" s="22">
        <v>0</v>
      </c>
      <c r="G152" s="22">
        <v>0</v>
      </c>
      <c r="H152" s="22">
        <v>0</v>
      </c>
      <c r="I152" s="22">
        <v>0</v>
      </c>
      <c r="J152" s="22">
        <v>0</v>
      </c>
      <c r="K152" s="22">
        <v>0</v>
      </c>
      <c r="L152" s="22">
        <v>0</v>
      </c>
      <c r="M152" s="22">
        <v>0</v>
      </c>
      <c r="N152" s="21">
        <v>0</v>
      </c>
    </row>
    <row r="153" spans="1:14" hidden="1">
      <c r="A153" s="20" t="s">
        <v>136</v>
      </c>
      <c r="B153" s="19">
        <v>27286</v>
      </c>
      <c r="C153" s="19">
        <v>27537</v>
      </c>
      <c r="D153" s="19">
        <v>0</v>
      </c>
      <c r="E153" s="19">
        <v>0</v>
      </c>
      <c r="F153" s="19">
        <v>0</v>
      </c>
      <c r="G153" s="19">
        <v>0</v>
      </c>
      <c r="H153" s="19">
        <v>0</v>
      </c>
      <c r="I153" s="19">
        <v>0</v>
      </c>
      <c r="J153" s="19">
        <v>0</v>
      </c>
      <c r="K153" s="19">
        <v>0</v>
      </c>
      <c r="L153" s="19">
        <v>0</v>
      </c>
      <c r="M153" s="19">
        <v>0</v>
      </c>
      <c r="N153" s="18">
        <v>0</v>
      </c>
    </row>
    <row r="154" spans="1:14" hidden="1">
      <c r="A154" s="23" t="s">
        <v>324</v>
      </c>
      <c r="B154" s="22">
        <v>0</v>
      </c>
      <c r="C154" s="22">
        <v>0</v>
      </c>
      <c r="D154" s="22">
        <v>0</v>
      </c>
      <c r="E154" s="22">
        <v>0</v>
      </c>
      <c r="F154" s="22">
        <v>0</v>
      </c>
      <c r="G154" s="22">
        <v>0</v>
      </c>
      <c r="H154" s="22">
        <v>0</v>
      </c>
      <c r="I154" s="22">
        <v>0</v>
      </c>
      <c r="J154" s="22">
        <v>0</v>
      </c>
      <c r="K154" s="22">
        <v>0</v>
      </c>
      <c r="L154" s="22">
        <v>0</v>
      </c>
      <c r="M154" s="22">
        <v>0</v>
      </c>
      <c r="N154" s="21">
        <v>0</v>
      </c>
    </row>
    <row r="155" spans="1:14" hidden="1">
      <c r="A155" s="20" t="s">
        <v>142</v>
      </c>
      <c r="B155" s="19">
        <v>0</v>
      </c>
      <c r="C155" s="19">
        <v>2772</v>
      </c>
      <c r="D155" s="19">
        <v>0</v>
      </c>
      <c r="E155" s="19">
        <v>0</v>
      </c>
      <c r="F155" s="19">
        <v>24495</v>
      </c>
      <c r="G155" s="19">
        <v>0</v>
      </c>
      <c r="H155" s="19">
        <v>17836</v>
      </c>
      <c r="I155" s="19">
        <v>0</v>
      </c>
      <c r="J155" s="19">
        <v>19974</v>
      </c>
      <c r="K155" s="19">
        <v>6816</v>
      </c>
      <c r="L155" s="19">
        <v>0</v>
      </c>
      <c r="M155" s="19">
        <v>25740</v>
      </c>
      <c r="N155" s="18">
        <v>0</v>
      </c>
    </row>
    <row r="156" spans="1:14" hidden="1">
      <c r="A156" s="23" t="s">
        <v>207</v>
      </c>
      <c r="B156" s="22">
        <v>4318</v>
      </c>
      <c r="C156" s="22">
        <v>0</v>
      </c>
      <c r="D156" s="22">
        <v>0</v>
      </c>
      <c r="E156" s="22">
        <v>0</v>
      </c>
      <c r="F156" s="22">
        <v>19272691</v>
      </c>
      <c r="G156" s="22">
        <v>832223</v>
      </c>
      <c r="H156" s="22">
        <v>0</v>
      </c>
      <c r="I156" s="22">
        <v>0</v>
      </c>
      <c r="J156" s="22">
        <v>24927</v>
      </c>
      <c r="K156" s="22">
        <v>0</v>
      </c>
      <c r="L156" s="22">
        <v>4273</v>
      </c>
      <c r="M156" s="22">
        <v>0</v>
      </c>
      <c r="N156" s="21">
        <v>0</v>
      </c>
    </row>
    <row r="157" spans="1:14" hidden="1">
      <c r="A157" s="20" t="s">
        <v>164</v>
      </c>
      <c r="B157" s="19">
        <v>1080946</v>
      </c>
      <c r="C157" s="19">
        <v>4253040</v>
      </c>
      <c r="D157" s="19">
        <v>0</v>
      </c>
      <c r="E157" s="19">
        <v>0</v>
      </c>
      <c r="F157" s="19">
        <v>3458772</v>
      </c>
      <c r="G157" s="19">
        <v>0</v>
      </c>
      <c r="H157" s="19">
        <v>0</v>
      </c>
      <c r="I157" s="19">
        <v>0</v>
      </c>
      <c r="J157" s="19">
        <v>0</v>
      </c>
      <c r="K157" s="19">
        <v>0</v>
      </c>
      <c r="L157" s="19">
        <v>0</v>
      </c>
      <c r="M157" s="19">
        <v>0</v>
      </c>
      <c r="N157" s="18">
        <v>0</v>
      </c>
    </row>
    <row r="158" spans="1:14" hidden="1">
      <c r="A158" s="23" t="s">
        <v>163</v>
      </c>
      <c r="B158" s="22">
        <v>0</v>
      </c>
      <c r="C158" s="22">
        <v>0</v>
      </c>
      <c r="D158" s="22">
        <v>0</v>
      </c>
      <c r="E158" s="22">
        <v>0</v>
      </c>
      <c r="F158" s="22">
        <v>0</v>
      </c>
      <c r="G158" s="22">
        <v>0</v>
      </c>
      <c r="H158" s="22">
        <v>0</v>
      </c>
      <c r="I158" s="22">
        <v>0</v>
      </c>
      <c r="J158" s="22">
        <v>1437034</v>
      </c>
      <c r="K158" s="22">
        <v>0</v>
      </c>
      <c r="L158" s="22">
        <v>0</v>
      </c>
      <c r="M158" s="22">
        <v>0</v>
      </c>
      <c r="N158" s="21">
        <v>0</v>
      </c>
    </row>
    <row r="159" spans="1:14" hidden="1">
      <c r="A159" s="20" t="s">
        <v>323</v>
      </c>
      <c r="B159" s="19">
        <v>0</v>
      </c>
      <c r="C159" s="19">
        <v>0</v>
      </c>
      <c r="D159" s="19">
        <v>0</v>
      </c>
      <c r="E159" s="19">
        <v>0</v>
      </c>
      <c r="F159" s="19">
        <v>0</v>
      </c>
      <c r="G159" s="19">
        <v>0</v>
      </c>
      <c r="H159" s="19">
        <v>0</v>
      </c>
      <c r="I159" s="19">
        <v>0</v>
      </c>
      <c r="J159" s="19">
        <v>0</v>
      </c>
      <c r="K159" s="19">
        <v>0</v>
      </c>
      <c r="L159" s="19">
        <v>0</v>
      </c>
      <c r="M159" s="19">
        <v>0</v>
      </c>
      <c r="N159" s="18">
        <v>0</v>
      </c>
    </row>
    <row r="160" spans="1:14" hidden="1">
      <c r="A160" s="23" t="s">
        <v>322</v>
      </c>
      <c r="B160" s="22">
        <v>0</v>
      </c>
      <c r="C160" s="22">
        <v>105599</v>
      </c>
      <c r="D160" s="22">
        <v>6626</v>
      </c>
      <c r="E160" s="22">
        <v>253231</v>
      </c>
      <c r="F160" s="22">
        <v>708939</v>
      </c>
      <c r="G160" s="22">
        <v>432505</v>
      </c>
      <c r="H160" s="22">
        <v>10286</v>
      </c>
      <c r="I160" s="22">
        <v>71222</v>
      </c>
      <c r="J160" s="22">
        <v>84382</v>
      </c>
      <c r="K160" s="22">
        <v>27336</v>
      </c>
      <c r="L160" s="22">
        <v>6248</v>
      </c>
      <c r="M160" s="22">
        <v>0</v>
      </c>
      <c r="N160" s="21">
        <v>0</v>
      </c>
    </row>
    <row r="161" spans="1:14" hidden="1">
      <c r="A161" s="20" t="s">
        <v>255</v>
      </c>
      <c r="B161" s="19">
        <v>0</v>
      </c>
      <c r="C161" s="19">
        <v>22560</v>
      </c>
      <c r="D161" s="19">
        <v>0</v>
      </c>
      <c r="E161" s="19">
        <v>0</v>
      </c>
      <c r="F161" s="19">
        <v>0</v>
      </c>
      <c r="G161" s="19">
        <v>0</v>
      </c>
      <c r="H161" s="19">
        <v>0</v>
      </c>
      <c r="I161" s="19">
        <v>1050</v>
      </c>
      <c r="J161" s="19">
        <v>0</v>
      </c>
      <c r="K161" s="19">
        <v>0</v>
      </c>
      <c r="L161" s="19">
        <v>0</v>
      </c>
      <c r="M161" s="19">
        <v>0</v>
      </c>
      <c r="N161" s="18">
        <v>0</v>
      </c>
    </row>
    <row r="162" spans="1:14" hidden="1">
      <c r="A162" s="23" t="s">
        <v>146</v>
      </c>
      <c r="B162" s="22">
        <v>0</v>
      </c>
      <c r="C162" s="22">
        <v>23920</v>
      </c>
      <c r="D162" s="22">
        <v>0</v>
      </c>
      <c r="E162" s="22">
        <v>0</v>
      </c>
      <c r="F162" s="22">
        <v>0</v>
      </c>
      <c r="G162" s="22">
        <v>0</v>
      </c>
      <c r="H162" s="22">
        <v>0</v>
      </c>
      <c r="I162" s="22">
        <v>0</v>
      </c>
      <c r="J162" s="22">
        <v>0</v>
      </c>
      <c r="K162" s="22">
        <v>0</v>
      </c>
      <c r="L162" s="22">
        <v>0</v>
      </c>
      <c r="M162" s="22">
        <v>0</v>
      </c>
      <c r="N162" s="21">
        <v>0</v>
      </c>
    </row>
    <row r="163" spans="1:14" hidden="1">
      <c r="A163" s="20" t="s">
        <v>321</v>
      </c>
      <c r="B163" s="19">
        <v>0</v>
      </c>
      <c r="C163" s="19">
        <v>0</v>
      </c>
      <c r="D163" s="19">
        <v>0</v>
      </c>
      <c r="E163" s="19">
        <v>0</v>
      </c>
      <c r="F163" s="19">
        <v>0</v>
      </c>
      <c r="G163" s="19">
        <v>0</v>
      </c>
      <c r="H163" s="19">
        <v>0</v>
      </c>
      <c r="I163" s="19">
        <v>0</v>
      </c>
      <c r="J163" s="19">
        <v>0</v>
      </c>
      <c r="K163" s="19">
        <v>0</v>
      </c>
      <c r="L163" s="19">
        <v>0</v>
      </c>
      <c r="M163" s="19">
        <v>0</v>
      </c>
      <c r="N163" s="18">
        <v>0</v>
      </c>
    </row>
    <row r="164" spans="1:14" hidden="1">
      <c r="A164" s="23" t="s">
        <v>192</v>
      </c>
      <c r="B164" s="22">
        <v>1154082</v>
      </c>
      <c r="C164" s="22">
        <v>1885672</v>
      </c>
      <c r="D164" s="22">
        <v>1208462</v>
      </c>
      <c r="E164" s="22">
        <v>884</v>
      </c>
      <c r="F164" s="22">
        <v>0</v>
      </c>
      <c r="G164" s="22">
        <v>0</v>
      </c>
      <c r="H164" s="22">
        <v>0</v>
      </c>
      <c r="I164" s="22">
        <v>0</v>
      </c>
      <c r="J164" s="22">
        <v>0</v>
      </c>
      <c r="K164" s="22">
        <v>0</v>
      </c>
      <c r="L164" s="22">
        <v>0</v>
      </c>
      <c r="M164" s="22">
        <v>0</v>
      </c>
      <c r="N164" s="21">
        <v>0</v>
      </c>
    </row>
    <row r="165" spans="1:14" hidden="1">
      <c r="A165" s="20" t="s">
        <v>189</v>
      </c>
      <c r="B165" s="19">
        <v>198214</v>
      </c>
      <c r="C165" s="19">
        <v>196887</v>
      </c>
      <c r="D165" s="19">
        <v>11294</v>
      </c>
      <c r="E165" s="19">
        <v>0</v>
      </c>
      <c r="F165" s="19">
        <v>0</v>
      </c>
      <c r="G165" s="19">
        <v>0</v>
      </c>
      <c r="H165" s="19">
        <v>0</v>
      </c>
      <c r="I165" s="19">
        <v>0</v>
      </c>
      <c r="J165" s="19">
        <v>0</v>
      </c>
      <c r="K165" s="19">
        <v>0</v>
      </c>
      <c r="L165" s="19">
        <v>0</v>
      </c>
      <c r="M165" s="19">
        <v>0</v>
      </c>
      <c r="N165" s="18">
        <v>0</v>
      </c>
    </row>
    <row r="166" spans="1:14" hidden="1">
      <c r="A166" s="23" t="s">
        <v>144</v>
      </c>
      <c r="B166" s="22">
        <v>0</v>
      </c>
      <c r="C166" s="22">
        <v>0</v>
      </c>
      <c r="D166" s="22">
        <v>0</v>
      </c>
      <c r="E166" s="22">
        <v>0</v>
      </c>
      <c r="F166" s="22">
        <v>0</v>
      </c>
      <c r="G166" s="22">
        <v>5444289</v>
      </c>
      <c r="H166" s="22">
        <v>0</v>
      </c>
      <c r="I166" s="22">
        <v>2752</v>
      </c>
      <c r="J166" s="22">
        <v>3000</v>
      </c>
      <c r="K166" s="22">
        <v>0</v>
      </c>
      <c r="L166" s="22">
        <v>2000</v>
      </c>
      <c r="M166" s="22">
        <v>0</v>
      </c>
      <c r="N166" s="21">
        <v>0</v>
      </c>
    </row>
    <row r="167" spans="1:14" hidden="1">
      <c r="A167" s="20" t="s">
        <v>276</v>
      </c>
      <c r="B167" s="19">
        <v>12600</v>
      </c>
      <c r="C167" s="19">
        <v>0</v>
      </c>
      <c r="D167" s="19">
        <v>21000</v>
      </c>
      <c r="E167" s="19">
        <v>0</v>
      </c>
      <c r="F167" s="19">
        <v>0</v>
      </c>
      <c r="G167" s="19">
        <v>0</v>
      </c>
      <c r="H167" s="19">
        <v>0</v>
      </c>
      <c r="I167" s="19">
        <v>0</v>
      </c>
      <c r="J167" s="19">
        <v>0</v>
      </c>
      <c r="K167" s="19">
        <v>24532</v>
      </c>
      <c r="L167" s="19">
        <v>0</v>
      </c>
      <c r="M167" s="19">
        <v>0</v>
      </c>
      <c r="N167" s="18">
        <v>0</v>
      </c>
    </row>
    <row r="168" spans="1:14" hidden="1">
      <c r="A168" s="23" t="s">
        <v>148</v>
      </c>
      <c r="B168" s="22">
        <v>0</v>
      </c>
      <c r="C168" s="22">
        <v>0</v>
      </c>
      <c r="D168" s="22">
        <v>27500</v>
      </c>
      <c r="E168" s="22">
        <v>0</v>
      </c>
      <c r="F168" s="22">
        <v>0</v>
      </c>
      <c r="G168" s="22">
        <v>0</v>
      </c>
      <c r="H168" s="22">
        <v>0</v>
      </c>
      <c r="I168" s="22">
        <v>0</v>
      </c>
      <c r="J168" s="22">
        <v>0</v>
      </c>
      <c r="K168" s="22">
        <v>0</v>
      </c>
      <c r="L168" s="22">
        <v>0</v>
      </c>
      <c r="M168" s="22">
        <v>0</v>
      </c>
      <c r="N168" s="21">
        <v>0</v>
      </c>
    </row>
    <row r="169" spans="1:14" hidden="1">
      <c r="A169" s="20" t="s">
        <v>320</v>
      </c>
      <c r="B169" s="19">
        <v>67179</v>
      </c>
      <c r="C169" s="19">
        <v>53601</v>
      </c>
      <c r="D169" s="19">
        <v>53530</v>
      </c>
      <c r="E169" s="19">
        <v>57880</v>
      </c>
      <c r="F169" s="19">
        <v>1471779</v>
      </c>
      <c r="G169" s="19">
        <v>177021</v>
      </c>
      <c r="H169" s="19">
        <v>0</v>
      </c>
      <c r="I169" s="19">
        <v>26812</v>
      </c>
      <c r="J169" s="19">
        <v>0</v>
      </c>
      <c r="K169" s="19">
        <v>0</v>
      </c>
      <c r="L169" s="19">
        <v>0</v>
      </c>
      <c r="M169" s="19">
        <v>0</v>
      </c>
      <c r="N169" s="18">
        <v>0</v>
      </c>
    </row>
    <row r="170" spans="1:14" hidden="1">
      <c r="A170" s="23" t="s">
        <v>231</v>
      </c>
      <c r="B170" s="22">
        <v>0</v>
      </c>
      <c r="C170" s="22">
        <v>0</v>
      </c>
      <c r="D170" s="22">
        <v>0</v>
      </c>
      <c r="E170" s="22">
        <v>0</v>
      </c>
      <c r="F170" s="22">
        <v>5770</v>
      </c>
      <c r="G170" s="22">
        <v>0</v>
      </c>
      <c r="H170" s="22">
        <v>0</v>
      </c>
      <c r="I170" s="22">
        <v>0</v>
      </c>
      <c r="J170" s="22">
        <v>0</v>
      </c>
      <c r="K170" s="22">
        <v>0</v>
      </c>
      <c r="L170" s="22">
        <v>0</v>
      </c>
      <c r="M170" s="22">
        <v>0</v>
      </c>
      <c r="N170" s="21">
        <v>0</v>
      </c>
    </row>
    <row r="171" spans="1:14" hidden="1">
      <c r="A171" s="20" t="s">
        <v>159</v>
      </c>
      <c r="B171" s="19">
        <v>0</v>
      </c>
      <c r="C171" s="19">
        <v>0</v>
      </c>
      <c r="D171" s="19">
        <v>0</v>
      </c>
      <c r="E171" s="19">
        <v>0</v>
      </c>
      <c r="F171" s="19">
        <v>0</v>
      </c>
      <c r="G171" s="19">
        <v>0</v>
      </c>
      <c r="H171" s="19">
        <v>1200</v>
      </c>
      <c r="I171" s="19">
        <v>0</v>
      </c>
      <c r="J171" s="19">
        <v>652990</v>
      </c>
      <c r="K171" s="19">
        <v>108907</v>
      </c>
      <c r="L171" s="19">
        <v>0</v>
      </c>
      <c r="M171" s="19">
        <v>466675</v>
      </c>
      <c r="N171" s="18">
        <v>0</v>
      </c>
    </row>
    <row r="172" spans="1:14" hidden="1">
      <c r="A172" s="23" t="s">
        <v>158</v>
      </c>
      <c r="B172" s="22">
        <v>0</v>
      </c>
      <c r="C172" s="22">
        <v>0</v>
      </c>
      <c r="D172" s="22">
        <v>0</v>
      </c>
      <c r="E172" s="22">
        <v>0</v>
      </c>
      <c r="F172" s="22">
        <v>0</v>
      </c>
      <c r="G172" s="22">
        <v>0</v>
      </c>
      <c r="H172" s="22">
        <v>0</v>
      </c>
      <c r="I172" s="22">
        <v>0</v>
      </c>
      <c r="J172" s="22">
        <v>0</v>
      </c>
      <c r="K172" s="22">
        <v>0</v>
      </c>
      <c r="L172" s="22">
        <v>0</v>
      </c>
      <c r="M172" s="22">
        <v>0</v>
      </c>
      <c r="N172" s="21">
        <v>0</v>
      </c>
    </row>
    <row r="173" spans="1:14" hidden="1">
      <c r="A173" s="20" t="s">
        <v>154</v>
      </c>
      <c r="B173" s="19">
        <v>1005089</v>
      </c>
      <c r="C173" s="19">
        <v>1284646</v>
      </c>
      <c r="D173" s="19">
        <v>142900</v>
      </c>
      <c r="E173" s="19">
        <v>1003891</v>
      </c>
      <c r="F173" s="19">
        <v>191321</v>
      </c>
      <c r="G173" s="19">
        <v>628229</v>
      </c>
      <c r="H173" s="19">
        <v>4500</v>
      </c>
      <c r="I173" s="19">
        <v>0</v>
      </c>
      <c r="J173" s="19">
        <v>0</v>
      </c>
      <c r="K173" s="19">
        <v>0</v>
      </c>
      <c r="L173" s="19">
        <v>0</v>
      </c>
      <c r="M173" s="19">
        <v>0</v>
      </c>
      <c r="N173" s="18">
        <v>0</v>
      </c>
    </row>
    <row r="174" spans="1:14" hidden="1">
      <c r="A174" s="23" t="s">
        <v>152</v>
      </c>
      <c r="B174" s="22">
        <v>0</v>
      </c>
      <c r="C174" s="22">
        <v>0</v>
      </c>
      <c r="D174" s="22">
        <v>0</v>
      </c>
      <c r="E174" s="22">
        <v>0</v>
      </c>
      <c r="F174" s="22">
        <v>4000</v>
      </c>
      <c r="G174" s="22">
        <v>0</v>
      </c>
      <c r="H174" s="22">
        <v>0</v>
      </c>
      <c r="I174" s="22">
        <v>0</v>
      </c>
      <c r="J174" s="22">
        <v>0</v>
      </c>
      <c r="K174" s="22">
        <v>7617</v>
      </c>
      <c r="L174" s="22">
        <v>519485</v>
      </c>
      <c r="M174" s="22">
        <v>0</v>
      </c>
      <c r="N174" s="21">
        <v>0</v>
      </c>
    </row>
    <row r="175" spans="1:14" hidden="1">
      <c r="A175" s="20" t="s">
        <v>151</v>
      </c>
      <c r="B175" s="19">
        <v>25435</v>
      </c>
      <c r="C175" s="19">
        <v>0</v>
      </c>
      <c r="D175" s="19">
        <v>0</v>
      </c>
      <c r="E175" s="19">
        <v>0</v>
      </c>
      <c r="F175" s="19">
        <v>0</v>
      </c>
      <c r="G175" s="19">
        <v>0</v>
      </c>
      <c r="H175" s="19">
        <v>0</v>
      </c>
      <c r="I175" s="19">
        <v>0</v>
      </c>
      <c r="J175" s="19">
        <v>0</v>
      </c>
      <c r="K175" s="19">
        <v>0</v>
      </c>
      <c r="L175" s="19">
        <v>0</v>
      </c>
      <c r="M175" s="19">
        <v>2000</v>
      </c>
      <c r="N175" s="18">
        <v>0</v>
      </c>
    </row>
    <row r="176" spans="1:14" hidden="1">
      <c r="A176" s="23" t="s">
        <v>161</v>
      </c>
      <c r="B176" s="22">
        <v>0</v>
      </c>
      <c r="C176" s="22">
        <v>0</v>
      </c>
      <c r="D176" s="22">
        <v>0</v>
      </c>
      <c r="E176" s="22">
        <v>0</v>
      </c>
      <c r="F176" s="22">
        <v>0</v>
      </c>
      <c r="G176" s="22">
        <v>0</v>
      </c>
      <c r="H176" s="22">
        <v>0</v>
      </c>
      <c r="I176" s="22">
        <v>0</v>
      </c>
      <c r="J176" s="22">
        <v>557</v>
      </c>
      <c r="K176" s="22">
        <v>0</v>
      </c>
      <c r="L176" s="22">
        <v>0</v>
      </c>
      <c r="M176" s="22">
        <v>0</v>
      </c>
      <c r="N176" s="21">
        <v>0</v>
      </c>
    </row>
    <row r="177" spans="1:14" hidden="1">
      <c r="A177" s="20" t="s">
        <v>160</v>
      </c>
      <c r="B177" s="19">
        <v>41098</v>
      </c>
      <c r="C177" s="19">
        <v>0</v>
      </c>
      <c r="D177" s="19">
        <v>37454</v>
      </c>
      <c r="E177" s="19">
        <v>0</v>
      </c>
      <c r="F177" s="19">
        <v>0</v>
      </c>
      <c r="G177" s="19">
        <v>0</v>
      </c>
      <c r="H177" s="19">
        <v>0</v>
      </c>
      <c r="I177" s="19">
        <v>0</v>
      </c>
      <c r="J177" s="19">
        <v>0</v>
      </c>
      <c r="K177" s="19">
        <v>0</v>
      </c>
      <c r="L177" s="19">
        <v>0</v>
      </c>
      <c r="M177" s="19">
        <v>0</v>
      </c>
      <c r="N177" s="18">
        <v>0</v>
      </c>
    </row>
    <row r="178" spans="1:14" hidden="1">
      <c r="A178" s="23" t="s">
        <v>249</v>
      </c>
      <c r="B178" s="22">
        <v>108240</v>
      </c>
      <c r="C178" s="22">
        <v>227043</v>
      </c>
      <c r="D178" s="22">
        <v>19445</v>
      </c>
      <c r="E178" s="22">
        <v>64214</v>
      </c>
      <c r="F178" s="22">
        <v>36065</v>
      </c>
      <c r="G178" s="22">
        <v>139495</v>
      </c>
      <c r="H178" s="22">
        <v>65050</v>
      </c>
      <c r="I178" s="22">
        <v>31855</v>
      </c>
      <c r="J178" s="22">
        <v>76284</v>
      </c>
      <c r="K178" s="22">
        <v>97432</v>
      </c>
      <c r="L178" s="22">
        <v>72010</v>
      </c>
      <c r="M178" s="22">
        <v>25245</v>
      </c>
      <c r="N178" s="21">
        <v>0</v>
      </c>
    </row>
    <row r="179" spans="1:14" hidden="1">
      <c r="A179" s="20" t="s">
        <v>319</v>
      </c>
      <c r="B179" s="19">
        <v>0</v>
      </c>
      <c r="C179" s="19">
        <v>0</v>
      </c>
      <c r="D179" s="19">
        <v>0</v>
      </c>
      <c r="E179" s="19">
        <v>0</v>
      </c>
      <c r="F179" s="19">
        <v>0</v>
      </c>
      <c r="G179" s="19">
        <v>0</v>
      </c>
      <c r="H179" s="19">
        <v>0</v>
      </c>
      <c r="I179" s="19">
        <v>0</v>
      </c>
      <c r="J179" s="19">
        <v>0</v>
      </c>
      <c r="K179" s="19">
        <v>0</v>
      </c>
      <c r="L179" s="19">
        <v>0</v>
      </c>
      <c r="M179" s="19">
        <v>0</v>
      </c>
      <c r="N179" s="18">
        <v>0</v>
      </c>
    </row>
    <row r="180" spans="1:14" hidden="1">
      <c r="A180" s="23" t="s">
        <v>221</v>
      </c>
      <c r="B180" s="22">
        <v>0</v>
      </c>
      <c r="C180" s="22">
        <v>223150</v>
      </c>
      <c r="D180" s="22">
        <v>421044</v>
      </c>
      <c r="E180" s="22">
        <v>153866</v>
      </c>
      <c r="F180" s="22">
        <v>0</v>
      </c>
      <c r="G180" s="22">
        <v>126588</v>
      </c>
      <c r="H180" s="22">
        <v>0</v>
      </c>
      <c r="I180" s="22">
        <v>0</v>
      </c>
      <c r="J180" s="22">
        <v>0</v>
      </c>
      <c r="K180" s="22">
        <v>0</v>
      </c>
      <c r="L180" s="22">
        <v>1112</v>
      </c>
      <c r="M180" s="22">
        <v>0</v>
      </c>
      <c r="N180" s="21">
        <v>0</v>
      </c>
    </row>
    <row r="181" spans="1:14" hidden="1">
      <c r="A181" s="20" t="s">
        <v>119</v>
      </c>
      <c r="B181" s="19">
        <v>186529</v>
      </c>
      <c r="C181" s="19">
        <v>27127</v>
      </c>
      <c r="D181" s="19">
        <v>0</v>
      </c>
      <c r="E181" s="19">
        <v>0</v>
      </c>
      <c r="F181" s="19">
        <v>62170</v>
      </c>
      <c r="G181" s="19">
        <v>0</v>
      </c>
      <c r="H181" s="19">
        <v>9281</v>
      </c>
      <c r="I181" s="19">
        <v>48810</v>
      </c>
      <c r="J181" s="19">
        <v>0</v>
      </c>
      <c r="K181" s="19">
        <v>0</v>
      </c>
      <c r="L181" s="19">
        <v>8832000</v>
      </c>
      <c r="M181" s="19">
        <v>0</v>
      </c>
      <c r="N181" s="18">
        <v>0</v>
      </c>
    </row>
    <row r="182" spans="1:14" hidden="1">
      <c r="A182" s="23" t="s">
        <v>215</v>
      </c>
      <c r="B182" s="22">
        <v>0</v>
      </c>
      <c r="C182" s="22">
        <v>85300</v>
      </c>
      <c r="D182" s="22">
        <v>0</v>
      </c>
      <c r="E182" s="22">
        <v>0</v>
      </c>
      <c r="F182" s="22">
        <v>25000</v>
      </c>
      <c r="G182" s="22">
        <v>0</v>
      </c>
      <c r="H182" s="22">
        <v>40450</v>
      </c>
      <c r="I182" s="22">
        <v>0</v>
      </c>
      <c r="J182" s="22">
        <v>0</v>
      </c>
      <c r="K182" s="22">
        <v>0</v>
      </c>
      <c r="L182" s="22">
        <v>1250</v>
      </c>
      <c r="M182" s="22">
        <v>0</v>
      </c>
      <c r="N182" s="21">
        <v>0</v>
      </c>
    </row>
    <row r="183" spans="1:14" hidden="1">
      <c r="A183" s="20" t="s">
        <v>121</v>
      </c>
      <c r="B183" s="19">
        <v>0</v>
      </c>
      <c r="C183" s="19">
        <v>0</v>
      </c>
      <c r="D183" s="19">
        <v>0</v>
      </c>
      <c r="E183" s="19">
        <v>0</v>
      </c>
      <c r="F183" s="19">
        <v>0</v>
      </c>
      <c r="G183" s="19">
        <v>0</v>
      </c>
      <c r="H183" s="19">
        <v>0</v>
      </c>
      <c r="I183" s="19">
        <v>0</v>
      </c>
      <c r="J183" s="19">
        <v>0</v>
      </c>
      <c r="K183" s="19">
        <v>0</v>
      </c>
      <c r="L183" s="19">
        <v>0</v>
      </c>
      <c r="M183" s="19">
        <v>0</v>
      </c>
      <c r="N183" s="18">
        <v>0</v>
      </c>
    </row>
    <row r="184" spans="1:14" hidden="1">
      <c r="A184" s="23" t="s">
        <v>318</v>
      </c>
      <c r="B184" s="22">
        <v>6442</v>
      </c>
      <c r="C184" s="22">
        <v>0</v>
      </c>
      <c r="D184" s="22">
        <v>520</v>
      </c>
      <c r="E184" s="22">
        <v>0</v>
      </c>
      <c r="F184" s="22">
        <v>0</v>
      </c>
      <c r="G184" s="22">
        <v>0</v>
      </c>
      <c r="H184" s="22">
        <v>0</v>
      </c>
      <c r="I184" s="22">
        <v>0</v>
      </c>
      <c r="J184" s="22">
        <v>0</v>
      </c>
      <c r="K184" s="22">
        <v>0</v>
      </c>
      <c r="L184" s="22">
        <v>0</v>
      </c>
      <c r="M184" s="22">
        <v>0</v>
      </c>
      <c r="N184" s="21">
        <v>0</v>
      </c>
    </row>
    <row r="185" spans="1:14" hidden="1">
      <c r="A185" s="20" t="s">
        <v>126</v>
      </c>
      <c r="B185" s="19">
        <v>267616</v>
      </c>
      <c r="C185" s="19">
        <v>0</v>
      </c>
      <c r="D185" s="19">
        <v>36100</v>
      </c>
      <c r="E185" s="19">
        <v>1010</v>
      </c>
      <c r="F185" s="19">
        <v>0</v>
      </c>
      <c r="G185" s="19">
        <v>0</v>
      </c>
      <c r="H185" s="19">
        <v>0</v>
      </c>
      <c r="I185" s="19">
        <v>0</v>
      </c>
      <c r="J185" s="19">
        <v>0</v>
      </c>
      <c r="K185" s="19">
        <v>25160</v>
      </c>
      <c r="L185" s="19">
        <v>0</v>
      </c>
      <c r="M185" s="19">
        <v>0</v>
      </c>
      <c r="N185" s="18">
        <v>0</v>
      </c>
    </row>
    <row r="186" spans="1:14" hidden="1">
      <c r="A186" s="23" t="s">
        <v>237</v>
      </c>
      <c r="B186" s="22">
        <v>0</v>
      </c>
      <c r="C186" s="22">
        <v>0</v>
      </c>
      <c r="D186" s="22">
        <v>69365</v>
      </c>
      <c r="E186" s="22">
        <v>0</v>
      </c>
      <c r="F186" s="22">
        <v>0</v>
      </c>
      <c r="G186" s="22">
        <v>0</v>
      </c>
      <c r="H186" s="22">
        <v>0</v>
      </c>
      <c r="I186" s="22">
        <v>0</v>
      </c>
      <c r="J186" s="22">
        <v>0</v>
      </c>
      <c r="K186" s="22">
        <v>2300</v>
      </c>
      <c r="L186" s="22">
        <v>4254</v>
      </c>
      <c r="M186" s="22">
        <v>0</v>
      </c>
      <c r="N186" s="21">
        <v>0</v>
      </c>
    </row>
    <row r="187" spans="1:14" hidden="1">
      <c r="A187" s="20" t="s">
        <v>131</v>
      </c>
      <c r="B187" s="19">
        <v>0</v>
      </c>
      <c r="C187" s="19">
        <v>0</v>
      </c>
      <c r="D187" s="19">
        <v>0</v>
      </c>
      <c r="E187" s="19">
        <v>0</v>
      </c>
      <c r="F187" s="19">
        <v>0</v>
      </c>
      <c r="G187" s="19">
        <v>0</v>
      </c>
      <c r="H187" s="19">
        <v>0</v>
      </c>
      <c r="I187" s="19">
        <v>0</v>
      </c>
      <c r="J187" s="19">
        <v>0</v>
      </c>
      <c r="K187" s="19">
        <v>0</v>
      </c>
      <c r="L187" s="19">
        <v>0</v>
      </c>
      <c r="M187" s="19">
        <v>0</v>
      </c>
      <c r="N187" s="18">
        <v>0</v>
      </c>
    </row>
    <row r="188" spans="1:14" hidden="1">
      <c r="A188" s="23" t="s">
        <v>130</v>
      </c>
      <c r="B188" s="22">
        <v>24460</v>
      </c>
      <c r="C188" s="22">
        <v>0</v>
      </c>
      <c r="D188" s="22">
        <v>723</v>
      </c>
      <c r="E188" s="22">
        <v>0</v>
      </c>
      <c r="F188" s="22">
        <v>0</v>
      </c>
      <c r="G188" s="22">
        <v>0</v>
      </c>
      <c r="H188" s="22">
        <v>0</v>
      </c>
      <c r="I188" s="22">
        <v>0</v>
      </c>
      <c r="J188" s="22">
        <v>0</v>
      </c>
      <c r="K188" s="22">
        <v>0</v>
      </c>
      <c r="L188" s="22">
        <v>0</v>
      </c>
      <c r="M188" s="22">
        <v>0</v>
      </c>
      <c r="N188" s="21">
        <v>0</v>
      </c>
    </row>
    <row r="189" spans="1:14" hidden="1">
      <c r="A189" s="20" t="s">
        <v>245</v>
      </c>
      <c r="B189" s="19">
        <v>170965</v>
      </c>
      <c r="C189" s="19">
        <v>16080</v>
      </c>
      <c r="D189" s="19">
        <v>0</v>
      </c>
      <c r="E189" s="19">
        <v>0</v>
      </c>
      <c r="F189" s="19">
        <v>0</v>
      </c>
      <c r="G189" s="19">
        <v>0</v>
      </c>
      <c r="H189" s="19">
        <v>0</v>
      </c>
      <c r="I189" s="19">
        <v>0</v>
      </c>
      <c r="J189" s="19">
        <v>0</v>
      </c>
      <c r="K189" s="19">
        <v>0</v>
      </c>
      <c r="L189" s="19">
        <v>0</v>
      </c>
      <c r="M189" s="19">
        <v>0</v>
      </c>
      <c r="N189" s="18">
        <v>0</v>
      </c>
    </row>
    <row r="190" spans="1:14" hidden="1">
      <c r="A190" s="23" t="s">
        <v>128</v>
      </c>
      <c r="B190" s="22">
        <v>0</v>
      </c>
      <c r="C190" s="22">
        <v>3800</v>
      </c>
      <c r="D190" s="22">
        <v>0</v>
      </c>
      <c r="E190" s="22">
        <v>0</v>
      </c>
      <c r="F190" s="22">
        <v>98928</v>
      </c>
      <c r="G190" s="22">
        <v>0</v>
      </c>
      <c r="H190" s="22">
        <v>0</v>
      </c>
      <c r="I190" s="22">
        <v>0</v>
      </c>
      <c r="J190" s="22">
        <v>356</v>
      </c>
      <c r="K190" s="22">
        <v>1124</v>
      </c>
      <c r="L190" s="22">
        <v>0</v>
      </c>
      <c r="M190" s="22">
        <v>0</v>
      </c>
      <c r="N190" s="21">
        <v>0</v>
      </c>
    </row>
    <row r="191" spans="1:14" hidden="1">
      <c r="A191" s="20" t="s">
        <v>317</v>
      </c>
      <c r="B191" s="19">
        <v>0</v>
      </c>
      <c r="C191" s="19">
        <v>0</v>
      </c>
      <c r="D191" s="19">
        <v>0</v>
      </c>
      <c r="E191" s="19">
        <v>285</v>
      </c>
      <c r="F191" s="19">
        <v>0</v>
      </c>
      <c r="G191" s="19">
        <v>2281</v>
      </c>
      <c r="H191" s="19">
        <v>0</v>
      </c>
      <c r="I191" s="19">
        <v>0</v>
      </c>
      <c r="J191" s="19">
        <v>0</v>
      </c>
      <c r="K191" s="19">
        <v>0</v>
      </c>
      <c r="L191" s="19">
        <v>0</v>
      </c>
      <c r="M191" s="19">
        <v>11484</v>
      </c>
      <c r="N191" s="18">
        <v>0</v>
      </c>
    </row>
    <row r="192" spans="1:14" hidden="1">
      <c r="A192" s="23" t="s">
        <v>256</v>
      </c>
      <c r="B192" s="22">
        <v>135507</v>
      </c>
      <c r="C192" s="22">
        <v>0</v>
      </c>
      <c r="D192" s="22">
        <v>0</v>
      </c>
      <c r="E192" s="22">
        <v>0</v>
      </c>
      <c r="F192" s="22">
        <v>532</v>
      </c>
      <c r="G192" s="22">
        <v>573289</v>
      </c>
      <c r="H192" s="22">
        <v>468893</v>
      </c>
      <c r="I192" s="22">
        <v>1270</v>
      </c>
      <c r="J192" s="22">
        <v>0</v>
      </c>
      <c r="K192" s="22">
        <v>4600</v>
      </c>
      <c r="L192" s="22">
        <v>0</v>
      </c>
      <c r="M192" s="22">
        <v>0</v>
      </c>
      <c r="N192" s="21">
        <v>0</v>
      </c>
    </row>
    <row r="193" spans="1:14" hidden="1">
      <c r="A193" s="20" t="s">
        <v>274</v>
      </c>
      <c r="B193" s="19">
        <v>291860</v>
      </c>
      <c r="C193" s="19">
        <v>0</v>
      </c>
      <c r="D193" s="19">
        <v>83736</v>
      </c>
      <c r="E193" s="19">
        <v>0</v>
      </c>
      <c r="F193" s="19">
        <v>688576</v>
      </c>
      <c r="G193" s="19">
        <v>95418</v>
      </c>
      <c r="H193" s="19">
        <v>0</v>
      </c>
      <c r="I193" s="19">
        <v>850</v>
      </c>
      <c r="J193" s="19">
        <v>32330</v>
      </c>
      <c r="K193" s="19">
        <v>3740</v>
      </c>
      <c r="L193" s="19">
        <v>0</v>
      </c>
      <c r="M193" s="19">
        <v>0</v>
      </c>
      <c r="N193" s="18">
        <v>0</v>
      </c>
    </row>
    <row r="194" spans="1:14" hidden="1">
      <c r="A194" s="23" t="s">
        <v>236</v>
      </c>
      <c r="B194" s="22">
        <v>0</v>
      </c>
      <c r="C194" s="22">
        <v>0</v>
      </c>
      <c r="D194" s="22">
        <v>26660</v>
      </c>
      <c r="E194" s="22">
        <v>0</v>
      </c>
      <c r="F194" s="22">
        <v>0</v>
      </c>
      <c r="G194" s="22">
        <v>0</v>
      </c>
      <c r="H194" s="22">
        <v>0</v>
      </c>
      <c r="I194" s="22">
        <v>0</v>
      </c>
      <c r="J194" s="22">
        <v>0</v>
      </c>
      <c r="K194" s="22">
        <v>0</v>
      </c>
      <c r="L194" s="22">
        <v>0</v>
      </c>
      <c r="M194" s="22">
        <v>0</v>
      </c>
      <c r="N194" s="21">
        <v>0</v>
      </c>
    </row>
    <row r="195" spans="1:14" hidden="1">
      <c r="A195" s="34" t="s">
        <v>209</v>
      </c>
      <c r="B195" s="33">
        <v>27150</v>
      </c>
      <c r="C195" s="33">
        <v>0</v>
      </c>
      <c r="D195" s="33">
        <v>0</v>
      </c>
      <c r="E195" s="33">
        <v>0</v>
      </c>
      <c r="F195" s="33">
        <v>0</v>
      </c>
      <c r="G195" s="33">
        <v>0</v>
      </c>
      <c r="H195" s="33">
        <v>0</v>
      </c>
      <c r="I195" s="33">
        <v>0</v>
      </c>
      <c r="J195" s="33">
        <v>5422</v>
      </c>
      <c r="K195" s="33">
        <v>0</v>
      </c>
      <c r="L195" s="33">
        <v>0</v>
      </c>
      <c r="M195" s="33">
        <v>0</v>
      </c>
      <c r="N195" s="32">
        <v>0</v>
      </c>
    </row>
  </sheetData>
  <autoFilter ref="A12:N195" xr:uid="{C14902D4-8175-49D0-BFD0-9F0DA0CD3AD7}">
    <filterColumn colId="0">
      <filters>
        <filter val="United Kingdom"/>
        <filter val="World"/>
      </filters>
    </filterColumn>
  </autoFilter>
  <mergeCells count="3">
    <mergeCell ref="A11:A12"/>
    <mergeCell ref="B3:B5"/>
    <mergeCell ref="B6:B8"/>
  </mergeCells>
  <phoneticPr fontId="2" type="noConversion"/>
  <hyperlinks>
    <hyperlink ref="A4" r:id="rId1" display="http://www.customs.gov.cn/" xr:uid="{2B042036-66FA-45FB-A834-B36E78FFEA2B}"/>
    <hyperlink ref="A8" r:id="rId2" display="https://www.trademap.org/Docs/Metadata/Methodology_outliers_M_EN.pdf" xr:uid="{7438A8BC-B292-4D44-BE56-C1434625824A}"/>
  </hyperlink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B0885-AC33-4535-A67E-440BD66C49D9}">
  <dimension ref="A1:C18"/>
  <sheetViews>
    <sheetView workbookViewId="0">
      <selection activeCell="C15" sqref="C15"/>
    </sheetView>
  </sheetViews>
  <sheetFormatPr defaultRowHeight="15"/>
  <cols>
    <col min="1" max="1" width="10.25" style="7" customWidth="1"/>
    <col min="2" max="3" width="45.5" style="7" customWidth="1"/>
    <col min="4" max="16384" width="9" style="7"/>
  </cols>
  <sheetData>
    <row r="1" spans="1:3">
      <c r="A1" s="80" t="s">
        <v>60</v>
      </c>
      <c r="B1" s="81"/>
      <c r="C1" s="81"/>
    </row>
    <row r="2" spans="1:3">
      <c r="A2" s="8" t="s">
        <v>61</v>
      </c>
      <c r="B2" s="8" t="s">
        <v>62</v>
      </c>
      <c r="C2" s="8" t="s">
        <v>63</v>
      </c>
    </row>
    <row r="3" spans="1:3">
      <c r="A3" s="7" t="s">
        <v>64</v>
      </c>
      <c r="B3" s="7">
        <v>9.0228999999999999</v>
      </c>
      <c r="C3" s="7">
        <v>1.3858999999999999</v>
      </c>
    </row>
    <row r="4" spans="1:3">
      <c r="A4" s="7" t="s">
        <v>65</v>
      </c>
      <c r="B4" s="7">
        <v>8.9564000000000004</v>
      </c>
      <c r="C4" s="7">
        <v>1.387</v>
      </c>
    </row>
    <row r="5" spans="1:3">
      <c r="A5" s="7" t="s">
        <v>66</v>
      </c>
      <c r="B5" s="7">
        <v>8.8178000000000001</v>
      </c>
      <c r="C5" s="7">
        <v>1.3633</v>
      </c>
    </row>
    <row r="6" spans="1:3">
      <c r="A6" s="7" t="s">
        <v>67</v>
      </c>
      <c r="B6" s="7">
        <v>8.7834000000000003</v>
      </c>
      <c r="C6" s="7">
        <v>1.3431999999999999</v>
      </c>
    </row>
    <row r="7" spans="1:3">
      <c r="A7" s="7" t="s">
        <v>68</v>
      </c>
      <c r="B7" s="7">
        <v>8.7174999999999994</v>
      </c>
      <c r="C7" s="7">
        <v>1.3207</v>
      </c>
    </row>
    <row r="8" spans="1:3">
      <c r="A8" s="7" t="s">
        <v>69</v>
      </c>
      <c r="B8" s="7">
        <v>8.7344000000000008</v>
      </c>
      <c r="C8" s="7">
        <v>1.2985</v>
      </c>
    </row>
    <row r="9" spans="1:3">
      <c r="A9" s="7" t="s">
        <v>70</v>
      </c>
      <c r="B9" s="7">
        <v>8.8254999999999999</v>
      </c>
      <c r="C9" s="7">
        <v>1.2956000000000001</v>
      </c>
    </row>
    <row r="10" spans="1:3">
      <c r="A10" s="7" t="s">
        <v>71</v>
      </c>
      <c r="B10" s="7">
        <v>9.0967000000000002</v>
      </c>
      <c r="C10" s="7">
        <v>1.3126</v>
      </c>
    </row>
    <row r="11" spans="1:3">
      <c r="A11" s="7" t="s">
        <v>72</v>
      </c>
      <c r="B11" s="7">
        <v>8.8912999999999993</v>
      </c>
      <c r="C11" s="7">
        <v>1.2690999999999999</v>
      </c>
    </row>
    <row r="12" spans="1:3">
      <c r="A12" s="7" t="s">
        <v>73</v>
      </c>
      <c r="B12" s="7">
        <v>8.8705999999999996</v>
      </c>
      <c r="C12" s="7">
        <v>1.2525999999999999</v>
      </c>
    </row>
    <row r="13" spans="1:3">
      <c r="A13" s="7" t="s">
        <v>74</v>
      </c>
      <c r="B13" s="7">
        <v>8.7355999999999998</v>
      </c>
      <c r="C13" s="9">
        <v>1.23</v>
      </c>
    </row>
    <row r="14" spans="1:3">
      <c r="A14" s="7" t="s">
        <v>75</v>
      </c>
      <c r="B14" s="7">
        <v>8.7768999999999995</v>
      </c>
      <c r="C14" s="7">
        <v>1.2410000000000001</v>
      </c>
    </row>
    <row r="15" spans="1:3">
      <c r="A15" s="10" t="s">
        <v>76</v>
      </c>
      <c r="B15" s="11">
        <f>AVERAGE(B3:B14)</f>
        <v>8.8524166666666666</v>
      </c>
      <c r="C15" s="11">
        <f>AVERAGE(C3:C14)</f>
        <v>1.3082916666666666</v>
      </c>
    </row>
    <row r="18" spans="1:2">
      <c r="A18" s="7" t="s">
        <v>366</v>
      </c>
      <c r="B18" s="53" t="s">
        <v>77</v>
      </c>
    </row>
  </sheetData>
  <mergeCells count="1">
    <mergeCell ref="A1:C1"/>
  </mergeCells>
  <phoneticPr fontId="2" type="noConversion"/>
  <hyperlinks>
    <hyperlink ref="B18" r:id="rId1" xr:uid="{7D0C505A-1698-4501-B300-7C0BD6F797BA}"/>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Comparison </vt:lpstr>
      <vt:lpstr>Domestic price in China</vt:lpstr>
      <vt:lpstr>PRC export price to UK</vt:lpstr>
      <vt:lpstr>PRC Export to world</vt:lpstr>
      <vt:lpstr>72142000-V</vt:lpstr>
      <vt:lpstr>72142000-Q</vt:lpstr>
      <vt:lpstr>722830-V</vt:lpstr>
      <vt:lpstr>722830-Q</vt:lpstr>
      <vt:lpstr>Exchange rate 2020.4-2021.3</vt:lpstr>
      <vt:lpstr>Exchange rate 2019.4-2020.3</vt:lpstr>
      <vt:lpstr>Exchange rate 2018.4-2019.3</vt:lpstr>
      <vt:lpstr>Exchange rate 2017.4-2018.3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dc:creator>
  <cp:lastModifiedBy>X280</cp:lastModifiedBy>
  <dcterms:created xsi:type="dcterms:W3CDTF">2021-06-28T08:56:11Z</dcterms:created>
  <dcterms:modified xsi:type="dcterms:W3CDTF">2021-07-03T12:17:44Z</dcterms:modified>
</cp:coreProperties>
</file>